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'Лист1'!$A$1:$F$102</definedName>
    <definedName name="_xlnm.Print_Area" localSheetId="1">'Лист2'!$A$1:$F$265</definedName>
  </definedNames>
  <calcPr fullCalcOnLoad="1"/>
</workbook>
</file>

<file path=xl/sharedStrings.xml><?xml version="1.0" encoding="utf-8"?>
<sst xmlns="http://schemas.openxmlformats.org/spreadsheetml/2006/main" count="1117" uniqueCount="631">
  <si>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</si>
  <si>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</si>
  <si>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00010606023101000110</t>
  </si>
  <si>
    <t>00010606023102000110</t>
  </si>
  <si>
    <t>00010606023104000110</t>
  </si>
  <si>
    <t>00010606013103000110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</si>
  <si>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</si>
  <si>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</si>
  <si>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</si>
  <si>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</si>
  <si>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</si>
  <si>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</si>
  <si>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</si>
  <si>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</si>
  <si>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</si>
  <si>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</si>
  <si>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</si>
  <si>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00010501011012000110</t>
  </si>
  <si>
    <t>00010501012012000110</t>
  </si>
  <si>
    <t>00010501012013000110</t>
  </si>
  <si>
    <t>"15" января 2015г.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</si>
  <si>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</si>
  <si>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</si>
  <si>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95101030100100000710</t>
  </si>
  <si>
    <t>95101030100100000810</t>
  </si>
  <si>
    <t>на 1  января  2015 г.</t>
  </si>
  <si>
    <t>ЗАДОЛЖЕННОСТЬ И ПЕРЕРАСЧЕТЫ ПО  ОТМЕНЕННЫМ НАЛОГАМ, СБОРАМ И ИНЫМ ОБЯЗАТЕЛЬНЫМ ПЛАТЕЖАМ</t>
  </si>
  <si>
    <t>Земельный налог (по обязательствам, возникшим до 1 января 2006 года, ) мобилизуемый на территориях поселений</t>
  </si>
  <si>
    <t>951 0309 0212600 000 000</t>
  </si>
  <si>
    <t>951 0309 0210000 000 000</t>
  </si>
  <si>
    <t>951 0309 0212603 000 000</t>
  </si>
  <si>
    <t>951 0309 0212603 244 000</t>
  </si>
  <si>
    <t>951 0309 0212603 244 200</t>
  </si>
  <si>
    <t>951 0309 0212603 244 220</t>
  </si>
  <si>
    <t>951 0309 0212603 244 226</t>
  </si>
  <si>
    <t>00010900000000000000</t>
  </si>
  <si>
    <t>00010904053101000110</t>
  </si>
  <si>
    <t>00010904053102000110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</si>
  <si>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</si>
  <si>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</si>
  <si>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</si>
  <si>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00020204000000000151</t>
  </si>
  <si>
    <t>00010503000000000110</t>
  </si>
  <si>
    <t>00010503010010000110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</si>
  <si>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</si>
  <si>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</si>
  <si>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</si>
  <si>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00010503020011000110</t>
  </si>
  <si>
    <t>00010503020012000110</t>
  </si>
  <si>
    <t>00010503020013000110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</si>
  <si>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</si>
  <si>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</si>
  <si>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</si>
  <si>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</si>
  <si>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Изменение остатков средств на счетах по учету средств бюджета</t>
  </si>
  <si>
    <t>00010501010000000110</t>
  </si>
  <si>
    <t>00010501011010000110</t>
  </si>
  <si>
    <t>00011105000000000120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</si>
  <si>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</si>
  <si>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</si>
  <si>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</si>
  <si>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</si>
  <si>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</si>
  <si>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</si>
  <si>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</si>
  <si>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00011406000000000430</t>
  </si>
  <si>
    <t>00011406010000000430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</si>
  <si>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</si>
  <si>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</si>
  <si>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</si>
  <si>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</si>
  <si>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</si>
  <si>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 xml:space="preserve">Изменение остатков средств </t>
  </si>
  <si>
    <t>95101000000000000000</t>
  </si>
  <si>
    <t>95101050000000000000</t>
  </si>
  <si>
    <t>95101050000000000500</t>
  </si>
  <si>
    <t>95101050200000000500</t>
  </si>
  <si>
    <t>95101050201000000510</t>
  </si>
  <si>
    <t>Увеличение прочих остатков денежных средств бюджетов поселений</t>
  </si>
  <si>
    <t>95101050201100000510</t>
  </si>
  <si>
    <t>95101050000000000600</t>
  </si>
  <si>
    <t>95101050200000000600</t>
  </si>
  <si>
    <t>95101050201000000610</t>
  </si>
  <si>
    <t>Уменьшение прочих остатков денежных средств бюджетов поселений</t>
  </si>
  <si>
    <t>95101050201100000610</t>
  </si>
  <si>
    <t>Начальник сектора экономики и финансов</t>
  </si>
  <si>
    <t>Главный специалист (главный бухгалтер)</t>
  </si>
  <si>
    <t>Л.И.Бабкина</t>
  </si>
  <si>
    <t>Т.П.Кюрча</t>
  </si>
  <si>
    <t>В.Н.Рогозина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</si>
  <si>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</si>
  <si>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_____________________________</t>
  </si>
  <si>
    <t>(подпись)</t>
  </si>
  <si>
    <t>(расшифровка подписи)</t>
  </si>
  <si>
    <t xml:space="preserve">Прочие межбюджетные трансферты, передаваемые бюджетам </t>
  </si>
  <si>
    <t>00020204999000000151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</si>
  <si>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</si>
  <si>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</si>
  <si>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</si>
  <si>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</si>
  <si>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</si>
  <si>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</si>
  <si>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</si>
  <si>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</si>
  <si>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</si>
  <si>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</si>
  <si>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</si>
  <si>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</si>
  <si>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</si>
  <si>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</si>
  <si>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</si>
  <si>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00010501021012000110</t>
  </si>
  <si>
    <t>00010501022011000110</t>
  </si>
  <si>
    <t>00010501022012000110</t>
  </si>
  <si>
    <t>00010503010012000110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</si>
  <si>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</si>
  <si>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совершения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</si>
  <si>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5</t>
  </si>
  <si>
    <t>X</t>
  </si>
  <si>
    <t xml:space="preserve">       в том числе:</t>
  </si>
  <si>
    <t>Утвержденные бюджетные назначения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</si>
  <si>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</si>
  <si>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</si>
  <si>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00010504020020000110</t>
  </si>
  <si>
    <t>00010504000020000110</t>
  </si>
  <si>
    <t>по ОКТМО</t>
  </si>
  <si>
    <t>00010504020021000110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</si>
  <si>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</si>
  <si>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</si>
  <si>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</si>
  <si>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</si>
  <si>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</si>
  <si>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</si>
  <si>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</si>
  <si>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</si>
  <si>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ДОХОДЫ ОТ ПРОДАЖИ МАТЕРИАЛЬНЫХ И НЕМАТЕРИАЛЬНЫХ АКТИВОВ</t>
  </si>
  <si>
    <t>00011400000000000000</t>
  </si>
  <si>
    <t> Культура, кинематография</t>
  </si>
  <si>
    <t>00010501011011000110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</si>
  <si>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</si>
  <si>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00010102030013000110</t>
  </si>
  <si>
    <t>00010102030012000110</t>
  </si>
  <si>
    <t>00010102030011000110</t>
  </si>
  <si>
    <t>00010102030010000110</t>
  </si>
  <si>
    <t>00010501011013000110</t>
  </si>
  <si>
    <t>в том числе</t>
  </si>
  <si>
    <t>Минимальный налог, зачисляемый в бюджеты субъектов Российской Федерации</t>
  </si>
  <si>
    <t>00010501050010000110</t>
  </si>
  <si>
    <t>00010501050011000110</t>
  </si>
  <si>
    <t>00011105013100000120</t>
  </si>
  <si>
    <t>951 0104 0610000 000 000</t>
  </si>
  <si>
    <t> Подпрограмма «Развитие муниципальной службы»</t>
  </si>
  <si>
    <t>951 0104 0612610 000 000</t>
  </si>
  <si>
    <t>Расходы на обеспечение деятельности органов местного самоуправления в рамках подпрограммы "Развитие муниципальной службы" муниципальной программы "Развитие муниципальной службы информационное общество"</t>
  </si>
  <si>
    <t>951 0104 0612610 244 000</t>
  </si>
  <si>
    <t>951 0104 0612610 244 200</t>
  </si>
  <si>
    <t>951 0104 0612610 244 220</t>
  </si>
  <si>
    <t>951 0104 0612610 244 226</t>
  </si>
  <si>
    <t>951 0309 9998601 540 000</t>
  </si>
  <si>
    <t>951 0309 9998601 540 200</t>
  </si>
  <si>
    <t>951 0309 9998601 540 250</t>
  </si>
  <si>
    <t>951 0309 9998601 540 251</t>
  </si>
  <si>
    <t> Подпрограмма «Нормативно-методологическое обеспечение и организация бюджетного процесса»</t>
  </si>
  <si>
    <t>951 0104 1020000 000 000</t>
  </si>
  <si>
    <t>Расходы на выплаты по оплате труда работников органов местного самоуправления в рамках подпрограммы «Нормативно-методологическое обеспечение и организация бюджетного процесса" муниципальной программы Ленинского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</si>
  <si>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951 0104 1020011 000 000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</si>
  <si>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</si>
  <si>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951 0104 1020011 100 000</t>
  </si>
  <si>
    <t>Расходы на выплаты персоналу государственных (муниципальных) органов</t>
  </si>
  <si>
    <t>951 0104 1020011 120 000</t>
  </si>
  <si>
    <t>951 0104 1020011 121 000</t>
  </si>
  <si>
    <t>Оплата труда и начисления на выплаты по оплате труда</t>
  </si>
  <si>
    <t>951 0104 1020011 121 210</t>
  </si>
  <si>
    <t>Заработная плата</t>
  </si>
  <si>
    <t>951 0104 1020011 121 211</t>
  </si>
  <si>
    <t>Начисления на выплаты по оплате труда</t>
  </si>
  <si>
    <t>951 0104 1020011 121 213</t>
  </si>
  <si>
    <t>951 0104 1020011 122 000</t>
  </si>
  <si>
    <t>951 0104 1020011 122 200</t>
  </si>
  <si>
    <t>951 0104 1020011 122 210</t>
  </si>
  <si>
    <t>951 0104 1020011 122 212</t>
  </si>
  <si>
    <t>951 0104 1020011 122 213</t>
  </si>
  <si>
    <t>951 0104 1020019 000 000</t>
  </si>
  <si>
    <t>951 0104 1029999 000 000</t>
  </si>
  <si>
    <t>Иные бюджетные ассигнования</t>
  </si>
  <si>
    <t>951 0104 1029999 800 000</t>
  </si>
  <si>
    <t>Уплата налогов, сборов и иных платежей</t>
  </si>
  <si>
    <t>951 0104 1029999 850 000</t>
  </si>
  <si>
    <t>951 0104 1029999 851 000</t>
  </si>
  <si>
    <t>951 0104 1029999 851 200</t>
  </si>
  <si>
    <t>951 0104 1029999 851 290</t>
  </si>
  <si>
    <t>951 0104 1029999 852 000</t>
  </si>
  <si>
    <t>951 0104 1029999 852 200</t>
  </si>
  <si>
    <t>951 0104 1029999 852 290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</si>
  <si>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области градостроительства на территории Ленинского сельского поселения</t>
  </si>
  <si>
    <t>951 0104 9998602 000 000</t>
  </si>
  <si>
    <t>951 0104 9998602 540 000</t>
  </si>
  <si>
    <t>951 0104 9998602 540 250</t>
  </si>
  <si>
    <t>951 0104 9998602 540 251</t>
  </si>
  <si>
    <t>Подпрограмма «Ппожарная безопасность»</t>
  </si>
  <si>
    <t>951 0104 1020019 242 221</t>
  </si>
  <si>
    <t>951 0104 1020019 242 225</t>
  </si>
  <si>
    <t>951 0104 1020019 242 226</t>
  </si>
  <si>
    <t>Мероприятия в рамках подпрограммы "Пожарная безопасность" муниципальной программы "Защита населения от чрезвычайных ситуаций, обеспечение пожарной безопасности людей на водных объектах на 2014-202 годы"</t>
  </si>
  <si>
    <t>951 0113 0212603 000 000</t>
  </si>
  <si>
    <t>951 0113 0212603 244 000</t>
  </si>
  <si>
    <t>951 0113 0212603 244 200</t>
  </si>
  <si>
    <t>951 0113 0212603 244 220</t>
  </si>
  <si>
    <t>Работы, услуги по содержанию имущества</t>
  </si>
  <si>
    <t>951 0113 0212603 244 225</t>
  </si>
  <si>
    <t>951 0113 0212603 244 226</t>
  </si>
  <si>
    <t>Подпрограмма "Информационное общество"</t>
  </si>
  <si>
    <t>951 0113 0620000 000 000</t>
  </si>
  <si>
    <t>Расходы на обеспечение деятельности органов местного самоуправления в рамках подпрограммы "Информационное общество" муниципальной программы Ленинского сельского поселения "Развитие муниципальной службы и информационное общество"</t>
  </si>
  <si>
    <t>951 0113 0622611 000 000</t>
  </si>
  <si>
    <t>951 0113 0622611 244 000</t>
  </si>
  <si>
    <t>951 0113 0622611 244 200</t>
  </si>
  <si>
    <t>951 0113 0622611 244 220</t>
  </si>
  <si>
    <t>951 0309 9990000 000 000</t>
  </si>
  <si>
    <t>951 0409 0922616 244 000</t>
  </si>
  <si>
    <t>951 0409 0922616 244 200</t>
  </si>
  <si>
    <t>951 0409 0922616 244 220</t>
  </si>
  <si>
    <t>951 0409 0922616 244226</t>
  </si>
  <si>
    <t>Подпрограмма "Управление муниципальным имуществом"</t>
  </si>
  <si>
    <t>951 0409 1050000 000 000</t>
  </si>
  <si>
    <t>Расходы по государственной регистрации муниципального имущества в рамках подпрограммы "Управление муниципальным имуществом" муниципальной программы Ленинского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</si>
  <si>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951 0409 1052617 000 000</t>
  </si>
  <si>
    <t>951 0409 1052617 244 000</t>
  </si>
  <si>
    <t>951 0409 1052617 244 200</t>
  </si>
  <si>
    <t xml:space="preserve">200 </t>
  </si>
  <si>
    <t>951 0409 1052617 244 220</t>
  </si>
  <si>
    <t>951 0409 1052617 244 226</t>
  </si>
  <si>
    <t>Другие вопросы в области национальной экономики</t>
  </si>
  <si>
    <t>951 0412 0000000 000 000</t>
  </si>
  <si>
    <t>Подпрограмма "Охрана окружающей среды в поселении"</t>
  </si>
  <si>
    <t>951 0412 0410000 000 000</t>
  </si>
  <si>
    <t>Расходы в рамках подпрограммы "Охрана окружающей среды в поселении" муниципальной программы Ленинского сельского поселения "Охрана окружающей среды и рациональное природоиспользование"</t>
  </si>
  <si>
    <t>951 0412 0412606 000 000</t>
  </si>
  <si>
    <t>951 0412 0412606 244 000</t>
  </si>
  <si>
    <t>951 0412 0412606 244 200</t>
  </si>
  <si>
    <t>951 0412 0412606 244 220</t>
  </si>
  <si>
    <t>951 0412 0412606 244 226</t>
  </si>
  <si>
    <t>Подпрограмма "Развитие водохозяйственного комплекса в поселении"</t>
  </si>
  <si>
    <t>951 0412 0420000 000 000</t>
  </si>
  <si>
    <t>Расходы в рамках подпрограммы "Развитие водохозяйственного комплекса в поселении" муниципальной программы Ленинского сельского поселения "Охрана окружающей среды и рациональное природоиспользование"</t>
  </si>
  <si>
    <t>951 0412 0422607 000 000</t>
  </si>
  <si>
    <t>951 0412 0422607 244 000</t>
  </si>
  <si>
    <t>951 0412 0422607 244 200</t>
  </si>
  <si>
    <t>951 0412 0422607 244 220</t>
  </si>
  <si>
    <t>951 0412 0422607 244 225</t>
  </si>
  <si>
    <t> Подпрограмма "Создание условий для обеспечения качественными коммунальными услугами населения Ленинского сельского поселения"</t>
  </si>
  <si>
    <t>Расходы в рамках подпрограммы "Создание условий для обеспечения качественными коммунальными услугами населения Ленинского сельского поселения" муниципальной программы "Обеспечение качественными Жилищно-коммунальными услугами населения Ленинского сельского поселения 2014-2020 годы"</t>
  </si>
  <si>
    <t>951 0502 0112601 244 226</t>
  </si>
  <si>
    <t>Проведение мероприятий по газификации объектов муниципальной собственности в рамках подпрограммы "Создание условий для обеспечения качественными коммунальными услугами населения Ленинского сельского поселения муниципальной программы "Обеспечение качественными жилищно-коммунальными услугами населения Ленинского сельского поселения"</t>
  </si>
  <si>
    <t>951 0502 0112618 000 000</t>
  </si>
  <si>
    <t>951 0502 0112618 244 000</t>
  </si>
  <si>
    <t>951 0502 0112618 244 200</t>
  </si>
  <si>
    <t>951 0502 0112618 244 220</t>
  </si>
  <si>
    <t>951 0502 0112618 244 226</t>
  </si>
  <si>
    <t> Подпрограмма «Обеспечение комплексного подхода к решению вопросов благоустройства поселения»</t>
  </si>
  <si>
    <t>Расходы на обеспечение деятельности (оказание услуг) в рамках подпрограммы "Обеспечение комплексного подхода к решению вопросов благоустройства поселения" муниципальной программы "Обеспечение качественными жилищно-коммунальными услугами населения Ленинского сельского поселения в 2014-2020 годы"</t>
  </si>
  <si>
    <t>951 0503 0122602 000 000</t>
  </si>
  <si>
    <t>951 0503 0122602 244 000</t>
  </si>
  <si>
    <t>951 0503 0122602 244 200</t>
  </si>
  <si>
    <t>951 0503 0122602 244 220</t>
  </si>
  <si>
    <t>951 0503 0122602 244 223</t>
  </si>
  <si>
    <t> Подпрограмма «Пожарная безопасность»</t>
  </si>
  <si>
    <t>951 0801 0210000 000 000</t>
  </si>
  <si>
    <t>951 0801 0212603 000 000</t>
  </si>
  <si>
    <t>951 0801 0212603 244 000</t>
  </si>
  <si>
    <t>951 0801 0212603 244 200</t>
  </si>
  <si>
    <t>951 0801 0212603 244 220</t>
  </si>
  <si>
    <t>951 0801 0212603 244 225</t>
  </si>
  <si>
    <t>951 0801 0212603 244 226</t>
  </si>
  <si>
    <t>Подпрограмма "Развитие материальной базы учреждений культуры"</t>
  </si>
  <si>
    <t>Расходы на обеспечение деятельности (оказание услуг) в рамках подпрограммы "Развитие материальной технической базы учреждений культуры" муниципальной целевой программы Ленинского сельского поселения "Развитие культуры"</t>
  </si>
  <si>
    <t>951 0801 0310059 000 000</t>
  </si>
  <si>
    <t>951 0801 0310059 611 000</t>
  </si>
  <si>
    <t>951 0801 0310059 611 200</t>
  </si>
  <si>
    <t>951 0801 0310059 611 240</t>
  </si>
  <si>
    <t>951 0801 0310059 611 241</t>
  </si>
  <si>
    <t>Софинансирование расходов на капитальный ремонт памятников в рамках подпрограммы "Развитие материально-технической базы учреждений культуры" муниципальной программы Ленинского сельского поселения "Развитие культуры"</t>
  </si>
  <si>
    <t>951 0801 0312619 000 000</t>
  </si>
  <si>
    <t>951 0801 0312619 244 000</t>
  </si>
  <si>
    <t>951 0801 0312619 244 200</t>
  </si>
  <si>
    <t>951 0801 0312619 244 220</t>
  </si>
  <si>
    <t>951 0801 0312619 244 225</t>
  </si>
  <si>
    <t>Расходы на капитальный ремонт памятников в рамках подпрограммы "Развитие материально-технической базы учреждений культуры" муниципальной программы Ленинского сельского поселения "Развитие культуры"</t>
  </si>
  <si>
    <t>951 0801 0317332 000 000</t>
  </si>
  <si>
    <t>951 0801 0317332 244 000</t>
  </si>
  <si>
    <t>951 0801 0317332 244 200</t>
  </si>
  <si>
    <t>951 0801 0317332 244 220</t>
  </si>
  <si>
    <t>951 0801 0317332 244 225</t>
  </si>
  <si>
    <t>Подпрограмма "Развитие библиотечного дела"</t>
  </si>
  <si>
    <t>951 0801 0320000 000 000</t>
  </si>
  <si>
    <t>Расходы на обеспечение деятельности (оказание услуг) в рамках подпрограммы "Развитие библиотечного дела" муниципальной программы Ленинского сельского поселения "Развитие культуры"</t>
  </si>
  <si>
    <t>951 0801 0320059 000 000</t>
  </si>
  <si>
    <t>951 0801 0320059 611 000</t>
  </si>
  <si>
    <t>Безвозмездные перечисления организациям</t>
  </si>
  <si>
    <t>951 0801 0320059 611 240</t>
  </si>
  <si>
    <t>951 0801 0320059 611 241</t>
  </si>
  <si>
    <t>Подпрограмма "Энергосбережение и повышение энергетической эффективности"</t>
  </si>
  <si>
    <t>951 0801 0710000 000 000</t>
  </si>
  <si>
    <t>Расходы на обеспечение деятельности оказания услуг муниципальных учреждений в рамках подпрограммы "Энергосбережение и повышение энергетической эффективности муниципальной программы Ленинского сельского поселения "Энергосбережение и повышение энергетической эффективности на 2014-2020 годы"</t>
  </si>
  <si>
    <t>951 0801 0710059 000 000</t>
  </si>
  <si>
    <t>951 0801 0710059 611 000</t>
  </si>
  <si>
    <t>951 0801 0710059 611 240</t>
  </si>
  <si>
    <t>951 0801 0710059 611 241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</si>
  <si>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</si>
  <si>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</si>
  <si>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</si>
  <si>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</si>
  <si>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951 1001 9990000 000 000</t>
  </si>
  <si>
    <t>Выплата государственных пенсий за выслугу лет лицам, замещавшим муниципальные должности муниципальной службы в органах самоуправления муниципального образования "Ленинское сельское поселения"</t>
  </si>
  <si>
    <t>951 1001 9991301 000 000</t>
  </si>
  <si>
    <t>Пособия, компенсации и иные социальные выплаты гражданам, кроме публичных нормативных обязательств</t>
  </si>
  <si>
    <t>951 1001 9991301 321 000</t>
  </si>
  <si>
    <t>Социальное обеспечение</t>
  </si>
  <si>
    <t>951 1001 9991301 321 260</t>
  </si>
  <si>
    <t>Пенсии, пособия, выплаычиваемые организациями сектора государственного управления</t>
  </si>
  <si>
    <t>951 1001 9991301 321 263</t>
  </si>
  <si>
    <t>Физическая культура и спорт</t>
  </si>
  <si>
    <t>951 1100 0000000 000 000</t>
  </si>
  <si>
    <t>Массовый спорт</t>
  </si>
  <si>
    <t>951 1102 0000000 000 000</t>
  </si>
  <si>
    <t>Подпрограмма "Развитие физической культуры и массового спорта"</t>
  </si>
  <si>
    <t>951 1102 0510000 000 000</t>
  </si>
  <si>
    <t>Расхода в рамках подпрограммы "Развитие физической культуры и массового спорта" муниципальной программы Ленинского сельского поселения "Развитие физической культуры и спорта"</t>
  </si>
  <si>
    <t>951 1102 0512608 000 000</t>
  </si>
  <si>
    <t>951 1102 0512608 244 000</t>
  </si>
  <si>
    <t>951 1102 0512608 244 200</t>
  </si>
  <si>
    <t>951 1102 0512608 244 290</t>
  </si>
  <si>
    <t>Подпрограмма "Обеспечение реализации муниципальной программы"</t>
  </si>
  <si>
    <t>951 1102 0520000 000 000</t>
  </si>
  <si>
    <t>Расходы в рамках подпрограммы "Обеспечение реализации муниципальной программы Ленинского сельского поселения "Развитие физической культуры и спорта"</t>
  </si>
  <si>
    <t>951 1102 0522609 000 000</t>
  </si>
  <si>
    <t>951 1102 0522609 244 000</t>
  </si>
  <si>
    <t>951 1102 0522609 244 290</t>
  </si>
  <si>
    <t>Обслуживание государственного и муниципального долга</t>
  </si>
  <si>
    <t>951 1300 0000000 000 000</t>
  </si>
  <si>
    <t>Обслуживание государственного внутреннего и муниципального долга</t>
  </si>
  <si>
    <t>951 1301 0000000 000 000</t>
  </si>
  <si>
    <t>Обслуживание муниципального долга</t>
  </si>
  <si>
    <t>951 1301 9920000 000 000</t>
  </si>
  <si>
    <t>Процентные платежи по обслуживанию муниципального долга Ленинского сельского поселения в рамках непрограммногго направления деятельности (реализация функций иных органов местного самоуправления Ленинского сельского поселения)</t>
  </si>
  <si>
    <t>951 1301 9929029 000 000</t>
  </si>
  <si>
    <t>951 1301 9929029 730 000</t>
  </si>
  <si>
    <t>Обслуживания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</si>
  <si>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</si>
  <si>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</si>
  <si>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</si>
  <si>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организацию и провеление мобилизационной подготовки по вопросам гражданской обороны защиты населения и территории от ЧС природного и техногенного характера Ленинского сельского</t>
  </si>
  <si>
    <t>951 0309 9998601 000 000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</si>
  <si>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</si>
  <si>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</si>
  <si>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</si>
  <si>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</si>
  <si>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Мероприятия в рамках подпрограммы "Развитие транспортной инфраструктуры поселения"</t>
  </si>
  <si>
    <t>951 0409 0910000 000 000</t>
  </si>
  <si>
    <t>Расходы на ПСД, ремонт и содержание дорог общего пользования местного значения в рамках подпрограммы "Развитие транспортной инфраструктуры" муниципальной целевой программы Ленинского сельского поселения "Развитие транспортной системы"</t>
  </si>
  <si>
    <t>951 0409 0912615 000 000</t>
  </si>
  <si>
    <t>951 0409 0912615 244 000</t>
  </si>
  <si>
    <t>951 0409 0912615 244 200</t>
  </si>
  <si>
    <t>951 0409 0912615 244 220</t>
  </si>
  <si>
    <t>951 0409 0912615 244 225</t>
  </si>
  <si>
    <t>951 0409 0912615 244 226</t>
  </si>
  <si>
    <t>Подпрограмма "Повышение безопасности дорожного движения на территории сельского поселения</t>
  </si>
  <si>
    <t>951 0409 0920000 000 000</t>
  </si>
  <si>
    <t>Мероприятия в рамках подпрограммы "Повышение безопасности движения на территории сельского поселения" муниципальной программы Ленинского сельского поселения "Развитие транспортной системы"</t>
  </si>
  <si>
    <t>951 0409 0922616 000 000</t>
  </si>
  <si>
    <t>951 0113 0622611 244 226</t>
  </si>
  <si>
    <t>Подпрограмма "Противодействие коррупции в Ленинском сельском поселении"</t>
  </si>
  <si>
    <t>951 0113 0810000 000 000</t>
  </si>
  <si>
    <t>Изготовление и размещение тематической полиграфической продукции в местах массового пребывания людей в рамках подпрограммы "Противодействие коррупции в Ленинском сельском поселении" муниципальной программы Ленинского сельского поселения "Обеспечение общественного порядка и противодействие преступности на 2014-2020 годы"</t>
  </si>
  <si>
    <t>951 0113 0812612 000 000</t>
  </si>
  <si>
    <t>951 0113 0812612 244 000</t>
  </si>
  <si>
    <t>951 0113 0812612 244 200</t>
  </si>
  <si>
    <t>951 0113 0812612 244 220</t>
  </si>
  <si>
    <t>951 0113 0812612 244 226</t>
  </si>
  <si>
    <t>Подпрограмма "Профилактика экстремизма и терроризма в Ленинском сельском поселении"</t>
  </si>
  <si>
    <t>951 0113 0820000 000 000</t>
  </si>
  <si>
    <t>951 0113 0822613 000 000</t>
  </si>
  <si>
    <t>951 0113 0822613 244 000</t>
  </si>
  <si>
    <t>951 0113 0822613 244 200</t>
  </si>
  <si>
    <t>951 0113 0822613 244 220</t>
  </si>
  <si>
    <t>951 0113 0822613 244 226</t>
  </si>
  <si>
    <t>Подпрограмма "Комплексные меры противодействия злоупотребления наркотиками и их незаконному обороту"</t>
  </si>
  <si>
    <t>951 0113 0830000 000 000</t>
  </si>
  <si>
    <t>951 0113 0832614 000 000</t>
  </si>
  <si>
    <t>951 0113 0822614 244 000</t>
  </si>
  <si>
    <t>951 0113 0822614 244 200</t>
  </si>
  <si>
    <t>951 0113 0822614 244 220</t>
  </si>
  <si>
    <t>951 0113 0822614 244 226</t>
  </si>
  <si>
    <t>В рамках непрограммных расходов местного самоуправления Ленинского сельского поселения</t>
  </si>
  <si>
    <t>951 0113 9999011 000 000</t>
  </si>
  <si>
    <t>Условно утвержденные расходы в рамках непрограммных расходов органов местного самоуправления Ленинского сельского поселения</t>
  </si>
  <si>
    <t>951 0113 9999011 880 000</t>
  </si>
  <si>
    <t>Условные расходы</t>
  </si>
  <si>
    <t>951 0113 9999011 880 990</t>
  </si>
  <si>
    <t>Условно-утвержденные расходы</t>
  </si>
  <si>
    <t>951 0113 9999011 880 999</t>
  </si>
  <si>
    <t>Реализация направления расходов в рамках непрограммных расходов органов местного самоуправления Ленинского сельского поселения</t>
  </si>
  <si>
    <t>Расходы на обеспечение деятельности органов местного самоуправления в рамках подпрограммы "Нормативно-методологическое обеспечение и организация бюджетного процесса" муниципальной программы Ленинского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</si>
  <si>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Закупка товаров, работ и услуг для государственных (муниципальных) нужд</t>
  </si>
  <si>
    <t>951 0104 1020019 200 000</t>
  </si>
  <si>
    <t>Иные закупки товаров, работ и услуг для обеспечения государственных (муниципальных) нужд</t>
  </si>
  <si>
    <t>951 0104 1020019 240 000</t>
  </si>
  <si>
    <t>951 0104 1020019 242 000</t>
  </si>
  <si>
    <t>Оплата работ, услуг</t>
  </si>
  <si>
    <t>951 0104 1020019 242 220</t>
  </si>
  <si>
    <t>Услуги связи</t>
  </si>
  <si>
    <t>951 0104 1020019 244 221</t>
  </si>
  <si>
    <t>951 0104 1020019 244 225</t>
  </si>
  <si>
    <t>951 0104 1020019 244 226</t>
  </si>
  <si>
    <t>Прочая закупка товаров, работ и услуг для обеспечения государственных (муниципальных) нужд</t>
  </si>
  <si>
    <t>951 0104 1020019 244 000</t>
  </si>
  <si>
    <t>951 0104 1020019 244 220</t>
  </si>
  <si>
    <t>Транспортные услуги</t>
  </si>
  <si>
    <t>951 0104 1020019 244 222</t>
  </si>
  <si>
    <t>Арендная плата за пользованием имуществом</t>
  </si>
  <si>
    <t>951 0104 1020019 244 224</t>
  </si>
  <si>
    <t>951 0104 1020019 244 340</t>
  </si>
  <si>
    <t>951 0104 1020019 244 300</t>
  </si>
  <si>
    <t>04226161</t>
  </si>
  <si>
    <r>
      <t>Наименование финансового органа</t>
    </r>
    <r>
      <rPr>
        <b/>
        <sz val="8"/>
        <rFont val="Arial"/>
        <family val="2"/>
      </rPr>
      <t xml:space="preserve"> Администрация Ленинского сельского поселения</t>
    </r>
  </si>
  <si>
    <r>
      <t xml:space="preserve">Наименование публично-правового образования  </t>
    </r>
    <r>
      <rPr>
        <b/>
        <sz val="8"/>
        <rFont val="Arial"/>
        <family val="2"/>
      </rPr>
      <t>бюджет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Ленинского сельского поселения</t>
    </r>
  </si>
  <si>
    <t>00010501050013000110</t>
  </si>
  <si>
    <t>00010804000010000110</t>
  </si>
  <si>
    <t>00010804020010000110</t>
  </si>
  <si>
    <t>00010804020011000110</t>
  </si>
  <si>
    <t>951 0000 0000000 000 000</t>
  </si>
  <si>
    <t>951 0100 0000000 000 000</t>
  </si>
  <si>
    <t>951 0102 0000000 000 000</t>
  </si>
  <si>
    <t>951 0104 0000000 000 000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</si>
  <si>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</si>
  <si>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</si>
  <si>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</si>
  <si>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Уплата налога на имущество организаций и земельного налога</t>
  </si>
  <si>
    <t>Расходы</t>
  </si>
  <si>
    <t>Прочие расходы</t>
  </si>
  <si>
    <t>Уплата прочих налогов, сборов и иных платежей</t>
  </si>
  <si>
    <t>951 0104 9990000 000 000</t>
  </si>
  <si>
    <t>951 0104 9997200 000 000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</si>
  <si>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</si>
  <si>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951 0104 9997239 000 000</t>
  </si>
  <si>
    <t> Иные закупки товаров, работ и услуг для обеспечения государственных (муниципальных) нужд</t>
  </si>
  <si>
    <t>951 0104 9997239 240 000</t>
  </si>
  <si>
    <t>951 0104 9997239 240 300</t>
  </si>
  <si>
    <t>951 0104 9997239 240 340</t>
  </si>
  <si>
    <t>951 0104 9997239 244 000</t>
  </si>
  <si>
    <t>951 0104 9997239 244 300</t>
  </si>
  <si>
    <t>951 0104 9997239 244 340</t>
  </si>
  <si>
    <t>Непрограмные расходы</t>
  </si>
  <si>
    <t>Специальные расходы</t>
  </si>
  <si>
    <t>951 0113 0000000 000 000</t>
  </si>
  <si>
    <t>951 0113 0210000 000 000</t>
  </si>
  <si>
    <t>951 0113 0212600 000 000</t>
  </si>
  <si>
    <t>Прочие работы, услуги</t>
  </si>
  <si>
    <t>951 0113 9990000 000 000</t>
  </si>
  <si>
    <t>951 0113 9999999 000 000</t>
  </si>
  <si>
    <t>951 0113 9999999 852 000</t>
  </si>
  <si>
    <t>951 0113 9999999 852 290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</si>
  <si>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</si>
  <si>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</si>
  <si>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</si>
  <si>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</si>
  <si>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</si>
  <si>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951 0203 9995100 000 000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</si>
  <si>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</si>
  <si>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</si>
  <si>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</si>
  <si>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</si>
  <si>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</si>
  <si>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</si>
  <si>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</si>
  <si>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951 0300 0000000 000 000</t>
  </si>
  <si>
    <t>951 0309 0000000 000 000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</si>
  <si>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</si>
  <si>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</si>
  <si>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</si>
  <si>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</si>
  <si>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</si>
  <si>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951 0502 0112601 244 200</t>
  </si>
  <si>
    <t>951 0502 0112601 244 220</t>
  </si>
  <si>
    <t>951 0502 0112601 244 225</t>
  </si>
  <si>
    <t xml:space="preserve"> Прочие работы, услуги </t>
  </si>
  <si>
    <t>951 0503 0000000 000 000</t>
  </si>
  <si>
    <t>951 0503 0120000 000 000</t>
  </si>
  <si>
    <t>Коммунальные услуги</t>
  </si>
  <si>
    <t>951 0503 0122603 244 225</t>
  </si>
  <si>
    <t>Поступление нефинансовых активов</t>
  </si>
  <si>
    <t>Увеличение стоимости материальных запасов</t>
  </si>
  <si>
    <t>951 0800 0000000 000 000</t>
  </si>
  <si>
    <t>951 0801 0000000 000 000</t>
  </si>
  <si>
    <t>951 0801 0310000 000 000</t>
  </si>
  <si>
    <t>Результат исполнения бюджета (дефицит "-", профицит "+")</t>
  </si>
  <si>
    <t>Администрация Ленинского сельского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</si>
  <si>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</si>
  <si>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Подпрограмма «Нормативно-методическое обеспечение и организация бюджетного процесса»</t>
  </si>
  <si>
    <t>951 0102 1020000 000 000</t>
  </si>
  <si>
    <t>951 0102 1020011 121 000</t>
  </si>
  <si>
    <t>951 0102 1020011 121 200</t>
  </si>
  <si>
    <t>951 0102 1020011 121 210</t>
  </si>
  <si>
    <t>951 0102 1020011 121 211</t>
  </si>
  <si>
    <t>951 0102 1020011 121 213</t>
  </si>
  <si>
    <t>951 0102 1020011 122 000</t>
  </si>
  <si>
    <t>951 0102 1020011 122 200</t>
  </si>
  <si>
    <t>951 0102 1020011 122 210</t>
  </si>
  <si>
    <t>951 0102 1020011 122 212</t>
  </si>
  <si>
    <t>951 0102 1020011 122 213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</si>
  <si>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</si>
  <si>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</si>
  <si>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</si>
  <si>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</si>
  <si>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</si>
  <si>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Дотации бюджетам поселений на выравнивание уровня бюджетной  обеспеченности</t>
  </si>
  <si>
    <t>00020201001100000151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</si>
  <si>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</si>
  <si>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</si>
  <si>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</si>
  <si>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</si>
  <si>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</si>
  <si>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</si>
  <si>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00020203024100000151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</si>
  <si>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</si>
  <si>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00020204012000000151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</si>
  <si>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</si>
  <si>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00020204012100000151</t>
  </si>
  <si>
    <t>00020204999100000151</t>
  </si>
  <si>
    <t>Х</t>
  </si>
  <si>
    <t> Благоустройство</t>
  </si>
  <si>
    <t>00010501050012000110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</si>
  <si>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</si>
  <si>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</si>
  <si>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</si>
  <si>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</si>
  <si>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</si>
  <si>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</si>
  <si>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</si>
  <si>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</si>
  <si>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</si>
  <si>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</si>
  <si>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иьущества государственных и муниципальных унитарных предприятий, в том числе казенных)</t>
  </si>
  <si>
    <t> Культура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</si>
  <si>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</si>
  <si>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</si>
  <si>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00010501012011000110</t>
  </si>
  <si>
    <t>00010501020000000110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</si>
  <si>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</si>
  <si>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</si>
  <si>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</si>
  <si>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</si>
  <si>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</si>
  <si>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</si>
  <si>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</si>
  <si>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</si>
  <si>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Работы, услуги по содержанию имущества</t>
  </si>
  <si>
    <t> Поступление нефинансовых активов</t>
  </si>
  <si>
    <t> Прочие работы, услуги</t>
  </si>
  <si>
    <t> Увеличение стоимости материальных запасов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</si>
  <si>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</si>
  <si>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00010501022010000110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</si>
  <si>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</si>
  <si>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</si>
  <si>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</si>
  <si>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</si>
  <si>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</si>
  <si>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</si>
  <si>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</si>
  <si>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</si>
  <si>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</si>
  <si>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</si>
  <si>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</si>
  <si>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</si>
  <si>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</si>
  <si>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</si>
  <si>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</si>
  <si>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</si>
  <si>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Прочие межбюджетные трансферты, передаваемые бюджетам муниципальных районов</t>
  </si>
  <si>
    <t>Уменьшение прочих остатков средств бюджетов</t>
  </si>
  <si>
    <t>00010501021013000110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</si>
  <si>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</si>
  <si>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</si>
  <si>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</si>
  <si>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</si>
  <si>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</si>
  <si>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</si>
  <si>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</si>
  <si>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</si>
  <si>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</si>
  <si>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</si>
  <si>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</si>
  <si>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</si>
  <si>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</si>
  <si>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Дотации бюджетам субъектов Российской  Федерации муниципальных образований</t>
  </si>
  <si>
    <t>00020201000000000151</t>
  </si>
  <si>
    <t>00010501022013000110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</si>
  <si>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</si>
  <si>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</si>
  <si>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</si>
  <si>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</si>
  <si>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</si>
  <si>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</si>
  <si>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</si>
  <si>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</si>
  <si>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</si>
  <si>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</si>
  <si>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</si>
  <si>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</si>
  <si>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</si>
  <si>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</si>
  <si>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</si>
  <si>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00010804020014000110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</si>
  <si>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</si>
  <si>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</si>
  <si>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</si>
  <si>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</si>
  <si>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</si>
  <si>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</si>
  <si>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>00010601030101000110</t>
  </si>
  <si>
    <t>00010601030102000110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</si>
  <si>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</si>
  <si>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</si>
  <si>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</si>
  <si>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</si>
  <si>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</si>
  <si>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</si>
  <si>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00010606013101000110</t>
  </si>
  <si>
    <t>00010606013102000110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</si>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</sst>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4" fontId="22" fillId="24" borderId="12" xfId="0" applyNumberFormat="1" applyFont="1" applyFill="1" applyBorder="1" applyAlignment="1">
      <alignment horizontal="right" shrinkToFit="1"/>
    </xf>
    <xf numFmtId="0" fontId="22" fillId="24" borderId="11" xfId="0" applyFont="1" applyFill="1" applyBorder="1" applyAlignment="1">
      <alignment/>
    </xf>
    <xf numFmtId="49" fontId="22" fillId="24" borderId="13" xfId="0" applyNumberFormat="1" applyFont="1" applyFill="1" applyBorder="1" applyAlignment="1">
      <alignment horizontal="center" shrinkToFit="1"/>
    </xf>
    <xf numFmtId="49" fontId="22" fillId="24" borderId="14" xfId="0" applyNumberFormat="1" applyFont="1" applyFill="1" applyBorder="1" applyAlignment="1">
      <alignment horizontal="center" shrinkToFit="1"/>
    </xf>
    <xf numFmtId="4" fontId="22" fillId="24" borderId="14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" fontId="22" fillId="25" borderId="14" xfId="0" applyNumberFormat="1" applyFont="1" applyFill="1" applyBorder="1" applyAlignment="1">
      <alignment horizontal="right" shrinkToFit="1"/>
    </xf>
    <xf numFmtId="4" fontId="22" fillId="24" borderId="15" xfId="0" applyNumberFormat="1" applyFont="1" applyFill="1" applyBorder="1" applyAlignment="1">
      <alignment horizontal="right" shrinkToFit="1"/>
    </xf>
    <xf numFmtId="49" fontId="22" fillId="24" borderId="16" xfId="0" applyNumberFormat="1" applyFont="1" applyFill="1" applyBorder="1" applyAlignment="1">
      <alignment horizontal="center" shrinkToFit="1"/>
    </xf>
    <xf numFmtId="49" fontId="22" fillId="24" borderId="17" xfId="0" applyNumberFormat="1" applyFont="1" applyFill="1" applyBorder="1" applyAlignment="1">
      <alignment horizontal="center" shrinkToFit="1"/>
    </xf>
    <xf numFmtId="4" fontId="22" fillId="24" borderId="18" xfId="0" applyNumberFormat="1" applyFont="1" applyFill="1" applyBorder="1" applyAlignment="1">
      <alignment horizontal="right" shrinkToFit="1"/>
    </xf>
    <xf numFmtId="49" fontId="22" fillId="24" borderId="19" xfId="0" applyNumberFormat="1" applyFont="1" applyFill="1" applyBorder="1" applyAlignment="1">
      <alignment horizontal="center" shrinkToFit="1"/>
    </xf>
    <xf numFmtId="0" fontId="20" fillId="24" borderId="14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5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1" xfId="0" applyFont="1" applyFill="1" applyBorder="1" applyAlignment="1">
      <alignment/>
    </xf>
    <xf numFmtId="0" fontId="25" fillId="24" borderId="14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4" fontId="0" fillId="24" borderId="22" xfId="0" applyNumberFormat="1" applyFont="1" applyFill="1" applyBorder="1" applyAlignment="1">
      <alignment/>
    </xf>
    <xf numFmtId="4" fontId="22" fillId="24" borderId="22" xfId="0" applyNumberFormat="1" applyFont="1" applyFill="1" applyBorder="1" applyAlignment="1">
      <alignment/>
    </xf>
    <xf numFmtId="0" fontId="22" fillId="24" borderId="0" xfId="0" applyFont="1" applyFill="1" applyAlignment="1">
      <alignment/>
    </xf>
    <xf numFmtId="49" fontId="22" fillId="24" borderId="23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4" xfId="0" applyNumberFormat="1" applyFont="1" applyFill="1" applyBorder="1" applyAlignment="1">
      <alignment horizontal="center" shrinkToFit="1"/>
    </xf>
    <xf numFmtId="49" fontId="0" fillId="24" borderId="14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6" xfId="0" applyNumberFormat="1" applyFont="1" applyFill="1" applyBorder="1" applyAlignment="1">
      <alignment horizontal="center" shrinkToFit="1"/>
    </xf>
    <xf numFmtId="49" fontId="0" fillId="24" borderId="15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27" xfId="0" applyNumberFormat="1" applyFont="1" applyFill="1" applyBorder="1" applyAlignment="1">
      <alignment horizontal="right" shrinkToFit="1"/>
    </xf>
    <xf numFmtId="4" fontId="22" fillId="24" borderId="18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" fontId="22" fillId="24" borderId="22" xfId="0" applyNumberFormat="1" applyFont="1" applyFill="1" applyBorder="1" applyAlignment="1">
      <alignment horizontal="center" shrinkToFit="1"/>
    </xf>
    <xf numFmtId="4" fontId="22" fillId="24" borderId="29" xfId="0" applyNumberFormat="1" applyFont="1" applyFill="1" applyBorder="1" applyAlignment="1">
      <alignment horizontal="center" shrinkToFit="1"/>
    </xf>
    <xf numFmtId="4" fontId="22" fillId="25" borderId="22" xfId="0" applyNumberFormat="1" applyFont="1" applyFill="1" applyBorder="1" applyAlignment="1">
      <alignment/>
    </xf>
    <xf numFmtId="49" fontId="22" fillId="24" borderId="30" xfId="0" applyNumberFormat="1" applyFont="1" applyFill="1" applyBorder="1" applyAlignment="1">
      <alignment horizontal="center" shrinkToFit="1"/>
    </xf>
    <xf numFmtId="0" fontId="25" fillId="24" borderId="1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4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0" fontId="20" fillId="24" borderId="11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22" fillId="25" borderId="14" xfId="0" applyNumberFormat="1" applyFont="1" applyFill="1" applyBorder="1" applyAlignment="1">
      <alignment horizontal="right" shrinkToFit="1"/>
    </xf>
    <xf numFmtId="0" fontId="23" fillId="0" borderId="31" xfId="0" applyFont="1" applyBorder="1" applyAlignment="1">
      <alignment horizontal="justify" vertical="top" wrapText="1"/>
    </xf>
    <xf numFmtId="49" fontId="22" fillId="24" borderId="25" xfId="0" applyNumberFormat="1" applyFont="1" applyFill="1" applyBorder="1" applyAlignment="1">
      <alignment horizontal="center" shrinkToFit="1"/>
    </xf>
    <xf numFmtId="4" fontId="22" fillId="25" borderId="18" xfId="0" applyNumberFormat="1" applyFont="1" applyFill="1" applyBorder="1" applyAlignment="1">
      <alignment horizontal="right" shrinkToFit="1"/>
    </xf>
    <xf numFmtId="2" fontId="22" fillId="24" borderId="32" xfId="0" applyNumberFormat="1" applyFont="1" applyFill="1" applyBorder="1" applyAlignment="1">
      <alignment/>
    </xf>
    <xf numFmtId="49" fontId="23" fillId="24" borderId="33" xfId="0" applyNumberFormat="1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49" fontId="23" fillId="24" borderId="35" xfId="0" applyNumberFormat="1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28" fillId="24" borderId="11" xfId="0" applyFont="1" applyFill="1" applyBorder="1" applyAlignment="1">
      <alignment wrapText="1"/>
    </xf>
    <xf numFmtId="49" fontId="28" fillId="24" borderId="13" xfId="0" applyNumberFormat="1" applyFont="1" applyFill="1" applyBorder="1" applyAlignment="1">
      <alignment horizontal="center" shrinkToFit="1"/>
    </xf>
    <xf numFmtId="49" fontId="28" fillId="24" borderId="14" xfId="0" applyNumberFormat="1" applyFont="1" applyFill="1" applyBorder="1" applyAlignment="1">
      <alignment horizontal="center" shrinkToFit="1"/>
    </xf>
    <xf numFmtId="4" fontId="28" fillId="24" borderId="14" xfId="0" applyNumberFormat="1" applyFont="1" applyFill="1" applyBorder="1" applyAlignment="1">
      <alignment horizontal="right" shrinkToFit="1"/>
    </xf>
    <xf numFmtId="4" fontId="28" fillId="25" borderId="14" xfId="0" applyNumberFormat="1" applyFont="1" applyFill="1" applyBorder="1" applyAlignment="1">
      <alignment horizontal="right" shrinkToFit="1"/>
    </xf>
    <xf numFmtId="4" fontId="28" fillId="25" borderId="22" xfId="0" applyNumberFormat="1" applyFont="1" applyFill="1" applyBorder="1" applyAlignment="1">
      <alignment/>
    </xf>
    <xf numFmtId="4" fontId="28" fillId="24" borderId="22" xfId="0" applyNumberFormat="1" applyFont="1" applyFill="1" applyBorder="1" applyAlignment="1">
      <alignment/>
    </xf>
    <xf numFmtId="0" fontId="30" fillId="0" borderId="11" xfId="0" applyNumberFormat="1" applyFont="1" applyBorder="1" applyAlignment="1">
      <alignment horizontal="left" vertical="center" wrapText="1"/>
    </xf>
    <xf numFmtId="49" fontId="28" fillId="24" borderId="37" xfId="0" applyNumberFormat="1" applyFont="1" applyFill="1" applyBorder="1" applyAlignment="1">
      <alignment horizontal="center" shrinkToFit="1"/>
    </xf>
    <xf numFmtId="49" fontId="28" fillId="24" borderId="16" xfId="0" applyNumberFormat="1" applyFont="1" applyFill="1" applyBorder="1" applyAlignment="1">
      <alignment horizontal="center" shrinkToFit="1"/>
    </xf>
    <xf numFmtId="0" fontId="28" fillId="24" borderId="11" xfId="0" applyFont="1" applyFill="1" applyBorder="1" applyAlignment="1">
      <alignment/>
    </xf>
    <xf numFmtId="4" fontId="21" fillId="25" borderId="30" xfId="0" applyNumberFormat="1" applyFont="1" applyFill="1" applyBorder="1" applyAlignment="1">
      <alignment horizontal="right" shrinkToFit="1"/>
    </xf>
    <xf numFmtId="4" fontId="21" fillId="25" borderId="38" xfId="0" applyNumberFormat="1" applyFont="1" applyFill="1" applyBorder="1" applyAlignment="1">
      <alignment/>
    </xf>
    <xf numFmtId="0" fontId="22" fillId="24" borderId="14" xfId="0" applyFont="1" applyFill="1" applyBorder="1" applyAlignment="1">
      <alignment wrapText="1"/>
    </xf>
    <xf numFmtId="4" fontId="22" fillId="25" borderId="14" xfId="0" applyNumberFormat="1" applyFont="1" applyFill="1" applyBorder="1" applyAlignment="1">
      <alignment/>
    </xf>
    <xf numFmtId="49" fontId="29" fillId="0" borderId="14" xfId="0" applyNumberFormat="1" applyFont="1" applyFill="1" applyBorder="1" applyAlignment="1">
      <alignment horizontal="center" wrapText="1"/>
    </xf>
    <xf numFmtId="49" fontId="31" fillId="0" borderId="14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39" xfId="0" applyBorder="1" applyAlignment="1">
      <alignment/>
    </xf>
    <xf numFmtId="49" fontId="29" fillId="0" borderId="14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40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49" fontId="21" fillId="24" borderId="13" xfId="0" applyNumberFormat="1" applyFont="1" applyFill="1" applyBorder="1" applyAlignment="1">
      <alignment horizontal="center" shrinkToFi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31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vertical="top" wrapText="1"/>
    </xf>
    <xf numFmtId="49" fontId="21" fillId="0" borderId="14" xfId="0" applyNumberFormat="1" applyFont="1" applyFill="1" applyBorder="1" applyAlignment="1">
      <alignment horizontal="center" wrapText="1"/>
    </xf>
    <xf numFmtId="0" fontId="22" fillId="24" borderId="18" xfId="0" applyFont="1" applyFill="1" applyBorder="1" applyAlignment="1">
      <alignment vertical="center" wrapText="1"/>
    </xf>
    <xf numFmtId="0" fontId="22" fillId="24" borderId="18" xfId="0" applyFont="1" applyFill="1" applyBorder="1" applyAlignment="1">
      <alignment vertical="center"/>
    </xf>
    <xf numFmtId="0" fontId="23" fillId="0" borderId="41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4" fontId="0" fillId="25" borderId="14" xfId="0" applyNumberFormat="1" applyFont="1" applyFill="1" applyBorder="1" applyAlignment="1">
      <alignment horizontal="center" shrinkToFit="1"/>
    </xf>
    <xf numFmtId="2" fontId="29" fillId="0" borderId="14" xfId="0" applyNumberFormat="1" applyFont="1" applyFill="1" applyBorder="1" applyAlignment="1">
      <alignment horizontal="center" wrapText="1"/>
    </xf>
    <xf numFmtId="4" fontId="0" fillId="25" borderId="18" xfId="0" applyNumberFormat="1" applyFont="1" applyFill="1" applyBorder="1" applyAlignment="1">
      <alignment horizontal="center" shrinkToFit="1"/>
    </xf>
    <xf numFmtId="169" fontId="29" fillId="0" borderId="14" xfId="0" applyNumberFormat="1" applyFont="1" applyFill="1" applyBorder="1" applyAlignment="1">
      <alignment horizontal="center" wrapText="1"/>
    </xf>
    <xf numFmtId="4" fontId="0" fillId="25" borderId="18" xfId="0" applyNumberFormat="1" applyFont="1" applyFill="1" applyBorder="1" applyAlignment="1">
      <alignment horizontal="center" shrinkToFit="1"/>
    </xf>
    <xf numFmtId="169" fontId="31" fillId="0" borderId="14" xfId="0" applyNumberFormat="1" applyFont="1" applyFill="1" applyBorder="1" applyAlignment="1">
      <alignment horizontal="center" wrapText="1"/>
    </xf>
    <xf numFmtId="4" fontId="21" fillId="25" borderId="18" xfId="0" applyNumberFormat="1" applyFont="1" applyFill="1" applyBorder="1" applyAlignment="1">
      <alignment horizontal="center" shrinkToFit="1"/>
    </xf>
    <xf numFmtId="169" fontId="0" fillId="0" borderId="14" xfId="0" applyNumberFormat="1" applyFont="1" applyFill="1" applyBorder="1" applyAlignment="1">
      <alignment horizontal="center" wrapText="1"/>
    </xf>
    <xf numFmtId="169" fontId="0" fillId="0" borderId="14" xfId="0" applyNumberFormat="1" applyFont="1" applyFill="1" applyBorder="1" applyAlignment="1">
      <alignment horizontal="center" vertical="top" wrapText="1"/>
    </xf>
    <xf numFmtId="4" fontId="0" fillId="25" borderId="18" xfId="0" applyNumberFormat="1" applyFont="1" applyFill="1" applyBorder="1" applyAlignment="1">
      <alignment horizontal="center" vertical="top" shrinkToFit="1"/>
    </xf>
    <xf numFmtId="169" fontId="21" fillId="0" borderId="14" xfId="0" applyNumberFormat="1" applyFont="1" applyFill="1" applyBorder="1" applyAlignment="1">
      <alignment horizontal="center" wrapText="1"/>
    </xf>
    <xf numFmtId="4" fontId="0" fillId="0" borderId="15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14" fontId="23" fillId="24" borderId="34" xfId="0" applyNumberFormat="1" applyFont="1" applyFill="1" applyBorder="1" applyAlignment="1">
      <alignment horizontal="center"/>
    </xf>
    <xf numFmtId="4" fontId="22" fillId="24" borderId="14" xfId="0" applyNumberFormat="1" applyFont="1" applyFill="1" applyBorder="1" applyAlignment="1">
      <alignment/>
    </xf>
    <xf numFmtId="0" fontId="22" fillId="24" borderId="41" xfId="0" applyFont="1" applyFill="1" applyBorder="1" applyAlignment="1">
      <alignment vertical="center" wrapText="1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3" fillId="24" borderId="0" xfId="0" applyFont="1" applyFill="1" applyAlignment="1">
      <alignment horizontal="center"/>
    </xf>
    <xf numFmtId="0" fontId="25" fillId="24" borderId="0" xfId="0" applyFont="1" applyFill="1" applyAlignment="1">
      <alignment horizontal="left"/>
    </xf>
    <xf numFmtId="0" fontId="27" fillId="24" borderId="21" xfId="0" applyFont="1" applyFill="1" applyBorder="1" applyAlignment="1">
      <alignment horizontal="center"/>
    </xf>
    <xf numFmtId="0" fontId="25" fillId="24" borderId="0" xfId="0" applyFont="1" applyFill="1" applyAlignment="1">
      <alignment horizontal="left" vertical="top" wrapText="1"/>
    </xf>
    <xf numFmtId="0" fontId="25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1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8" fillId="24" borderId="21" xfId="0" applyFont="1" applyFill="1" applyBorder="1" applyAlignment="1">
      <alignment horizontal="center"/>
    </xf>
    <xf numFmtId="0" fontId="22" fillId="24" borderId="43" xfId="0" applyFont="1" applyFill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6" xfId="0" applyFont="1" applyFill="1" applyBorder="1" applyAlignment="1">
      <alignment horizontal="center" vertical="center" wrapText="1"/>
    </xf>
    <xf numFmtId="0" fontId="22" fillId="24" borderId="4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6" xfId="0" applyFont="1" applyFill="1" applyBorder="1" applyAlignment="1">
      <alignment horizontal="center" vertical="top" wrapText="1"/>
    </xf>
    <xf numFmtId="0" fontId="22" fillId="24" borderId="47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zoomScalePageLayoutView="0" workbookViewId="0" topLeftCell="A105">
      <selection activeCell="E74" sqref="E74"/>
    </sheetView>
  </sheetViews>
  <sheetFormatPr defaultColWidth="9.00390625" defaultRowHeight="12.75"/>
  <cols>
    <col min="1" max="1" width="50.375" style="0" customWidth="1"/>
    <col min="2" max="2" width="5.00390625" style="0" customWidth="1"/>
    <col min="3" max="3" width="21.25390625" style="0" customWidth="1"/>
    <col min="4" max="4" width="14.375" style="0" customWidth="1"/>
    <col min="5" max="5" width="14.00390625" style="0" customWidth="1"/>
    <col min="6" max="6" width="15.125" style="0" customWidth="1"/>
  </cols>
  <sheetData>
    <row r="1" spans="1:8" ht="6.75" customHeight="1">
      <c r="A1" s="19"/>
      <c r="B1" s="20"/>
      <c r="C1" s="21"/>
      <c r="D1" s="21"/>
      <c r="E1" s="21"/>
      <c r="F1" s="22"/>
      <c r="G1" s="22"/>
      <c r="H1" s="22"/>
    </row>
    <row r="2" spans="1:8" ht="15.75" thickBot="1">
      <c r="A2" s="129" t="s">
        <v>597</v>
      </c>
      <c r="B2" s="129"/>
      <c r="C2" s="129"/>
      <c r="D2" s="21"/>
      <c r="E2" s="21"/>
      <c r="F2" s="23" t="s">
        <v>598</v>
      </c>
      <c r="G2" s="22"/>
      <c r="H2" s="22"/>
    </row>
    <row r="3" spans="1:8" ht="15">
      <c r="A3" s="130"/>
      <c r="B3" s="130"/>
      <c r="C3" s="130"/>
      <c r="D3" s="130"/>
      <c r="E3" s="24" t="s">
        <v>599</v>
      </c>
      <c r="F3" s="74" t="s">
        <v>600</v>
      </c>
      <c r="G3" s="22"/>
      <c r="H3" s="22"/>
    </row>
    <row r="4" spans="1:8" ht="15">
      <c r="A4" s="131" t="s">
        <v>25</v>
      </c>
      <c r="B4" s="131"/>
      <c r="C4" s="131"/>
      <c r="D4" s="25"/>
      <c r="E4" s="24" t="s">
        <v>603</v>
      </c>
      <c r="F4" s="126">
        <v>42005</v>
      </c>
      <c r="G4" s="22"/>
      <c r="H4" s="22"/>
    </row>
    <row r="5" spans="1:8" ht="6.75" customHeight="1">
      <c r="A5" s="132"/>
      <c r="B5" s="132"/>
      <c r="C5" s="132"/>
      <c r="D5" s="25"/>
      <c r="E5" s="24"/>
      <c r="F5" s="76"/>
      <c r="G5" s="22"/>
      <c r="H5" s="22"/>
    </row>
    <row r="6" spans="1:8" ht="15">
      <c r="A6" s="134" t="s">
        <v>424</v>
      </c>
      <c r="B6" s="134"/>
      <c r="C6" s="134"/>
      <c r="D6" s="134"/>
      <c r="E6" s="24" t="s">
        <v>571</v>
      </c>
      <c r="F6" s="76" t="s">
        <v>423</v>
      </c>
      <c r="G6" s="22"/>
      <c r="H6" s="22"/>
    </row>
    <row r="7" spans="1:8" ht="15">
      <c r="A7" s="135" t="s">
        <v>425</v>
      </c>
      <c r="B7" s="135"/>
      <c r="C7" s="135"/>
      <c r="D7" s="25"/>
      <c r="E7" s="24" t="s">
        <v>572</v>
      </c>
      <c r="F7" s="75">
        <v>951</v>
      </c>
      <c r="G7" s="22"/>
      <c r="H7" s="22"/>
    </row>
    <row r="8" spans="1:8" ht="15">
      <c r="A8" s="136"/>
      <c r="B8" s="136"/>
      <c r="C8" s="136"/>
      <c r="D8" s="25"/>
      <c r="E8" s="24" t="s">
        <v>125</v>
      </c>
      <c r="F8" s="75">
        <v>60619432</v>
      </c>
      <c r="G8" s="22"/>
      <c r="H8" s="22"/>
    </row>
    <row r="9" spans="1:8" ht="15">
      <c r="A9" s="132" t="s">
        <v>573</v>
      </c>
      <c r="B9" s="132"/>
      <c r="C9" s="132"/>
      <c r="D9" s="25"/>
      <c r="E9" s="24"/>
      <c r="F9" s="75"/>
      <c r="G9" s="22"/>
      <c r="H9" s="22"/>
    </row>
    <row r="10" spans="1:8" ht="15.75" thickBot="1">
      <c r="A10" s="132" t="s">
        <v>574</v>
      </c>
      <c r="B10" s="132"/>
      <c r="C10" s="132"/>
      <c r="D10" s="25"/>
      <c r="E10" s="24" t="s">
        <v>575</v>
      </c>
      <c r="F10" s="77" t="s">
        <v>576</v>
      </c>
      <c r="G10" s="22"/>
      <c r="H10" s="22"/>
    </row>
    <row r="11" spans="1:8" ht="5.25" customHeight="1">
      <c r="A11" s="26"/>
      <c r="B11" s="21"/>
      <c r="C11" s="21"/>
      <c r="D11" s="21"/>
      <c r="E11" s="21"/>
      <c r="F11" s="22"/>
      <c r="G11" s="22"/>
      <c r="H11" s="22"/>
    </row>
    <row r="12" spans="1:8" ht="15">
      <c r="A12" s="133" t="s">
        <v>577</v>
      </c>
      <c r="B12" s="133"/>
      <c r="C12" s="133"/>
      <c r="D12" s="27"/>
      <c r="E12" s="27"/>
      <c r="F12" s="22"/>
      <c r="G12" s="22"/>
      <c r="H12" s="22"/>
    </row>
    <row r="13" spans="1:8" ht="31.5" customHeight="1">
      <c r="A13" s="28" t="s">
        <v>604</v>
      </c>
      <c r="B13" s="29" t="s">
        <v>605</v>
      </c>
      <c r="C13" s="29" t="s">
        <v>601</v>
      </c>
      <c r="D13" s="29" t="s">
        <v>120</v>
      </c>
      <c r="E13" s="29" t="s">
        <v>562</v>
      </c>
      <c r="F13" s="18" t="s">
        <v>563</v>
      </c>
      <c r="G13" s="22"/>
      <c r="H13" s="22"/>
    </row>
    <row r="14" spans="1:8" ht="9.75" customHeight="1" thickBot="1">
      <c r="A14" s="28" t="s">
        <v>606</v>
      </c>
      <c r="B14" s="60" t="s">
        <v>607</v>
      </c>
      <c r="C14" s="30" t="s">
        <v>608</v>
      </c>
      <c r="D14" s="30" t="s">
        <v>609</v>
      </c>
      <c r="E14" s="30" t="s">
        <v>117</v>
      </c>
      <c r="F14" s="4">
        <v>6</v>
      </c>
      <c r="G14" s="22"/>
      <c r="H14" s="22"/>
    </row>
    <row r="15" spans="1:8" ht="12.75">
      <c r="A15" s="80" t="s">
        <v>602</v>
      </c>
      <c r="B15" s="71" t="s">
        <v>67</v>
      </c>
      <c r="C15" s="59" t="s">
        <v>118</v>
      </c>
      <c r="D15" s="91">
        <f>D17+D102</f>
        <v>6558500</v>
      </c>
      <c r="E15" s="91">
        <f>E17+E102</f>
        <v>6239592.31</v>
      </c>
      <c r="F15" s="92">
        <f>F17+F102</f>
        <v>352590.65000000014</v>
      </c>
      <c r="G15" s="31"/>
      <c r="H15" s="31"/>
    </row>
    <row r="16" spans="1:8" ht="12.75">
      <c r="A16" s="7" t="s">
        <v>119</v>
      </c>
      <c r="B16" s="14"/>
      <c r="C16" s="9"/>
      <c r="D16" s="10"/>
      <c r="E16" s="10"/>
      <c r="F16" s="32"/>
      <c r="G16" s="31"/>
      <c r="H16" s="31"/>
    </row>
    <row r="17" spans="1:9" ht="12.75">
      <c r="A17" s="90" t="s">
        <v>68</v>
      </c>
      <c r="B17" s="81" t="s">
        <v>67</v>
      </c>
      <c r="C17" s="82" t="s">
        <v>69</v>
      </c>
      <c r="D17" s="84">
        <f>D18+D29+D67+D83+D91+D95+D99</f>
        <v>4038000</v>
      </c>
      <c r="E17" s="84">
        <f>E18+E29+E67+E83+E91+E95+E99+E88</f>
        <v>4021331.3099999996</v>
      </c>
      <c r="F17" s="84">
        <f>F18+F29+F67+F83+F91+F95+F99</f>
        <v>50351.65000000014</v>
      </c>
      <c r="G17" s="52"/>
      <c r="H17" s="34"/>
      <c r="I17" s="11"/>
    </row>
    <row r="18" spans="1:9" ht="12.75">
      <c r="A18" s="90" t="s">
        <v>70</v>
      </c>
      <c r="B18" s="81" t="s">
        <v>67</v>
      </c>
      <c r="C18" s="82" t="s">
        <v>71</v>
      </c>
      <c r="D18" s="84">
        <f>D19</f>
        <v>226800</v>
      </c>
      <c r="E18" s="84">
        <f>E19</f>
        <v>381189.35000000003</v>
      </c>
      <c r="F18" s="86">
        <f>D18-E18</f>
        <v>-154389.35000000003</v>
      </c>
      <c r="G18" s="52"/>
      <c r="H18" s="34"/>
      <c r="I18" s="11"/>
    </row>
    <row r="19" spans="1:8" ht="12.75">
      <c r="A19" s="5" t="s">
        <v>52</v>
      </c>
      <c r="B19" s="8" t="s">
        <v>67</v>
      </c>
      <c r="C19" s="9" t="s">
        <v>53</v>
      </c>
      <c r="D19" s="10">
        <f>D20+D25</f>
        <v>226800</v>
      </c>
      <c r="E19" s="10">
        <f>E20+E25</f>
        <v>381189.35000000003</v>
      </c>
      <c r="F19" s="33">
        <f>D19-E19</f>
        <v>-154389.35000000003</v>
      </c>
      <c r="G19" s="34"/>
      <c r="H19" s="34"/>
    </row>
    <row r="20" spans="1:8" ht="60">
      <c r="A20" s="68" t="s">
        <v>582</v>
      </c>
      <c r="B20" s="8" t="s">
        <v>67</v>
      </c>
      <c r="C20" s="9" t="s">
        <v>104</v>
      </c>
      <c r="D20" s="10">
        <v>226800</v>
      </c>
      <c r="E20" s="12">
        <f>SUM(E21:E24)</f>
        <v>378348.95</v>
      </c>
      <c r="F20" s="33">
        <f>D20-E20</f>
        <v>-151548.95</v>
      </c>
      <c r="G20" s="34"/>
      <c r="H20" s="34"/>
    </row>
    <row r="21" spans="1:8" ht="60">
      <c r="A21" s="68" t="s">
        <v>582</v>
      </c>
      <c r="B21" s="8" t="s">
        <v>67</v>
      </c>
      <c r="C21" s="9" t="s">
        <v>105</v>
      </c>
      <c r="D21" s="10">
        <v>0</v>
      </c>
      <c r="E21" s="10">
        <v>378348.95</v>
      </c>
      <c r="F21" s="33">
        <v>0</v>
      </c>
      <c r="G21" s="52"/>
      <c r="H21" s="34"/>
    </row>
    <row r="22" spans="1:8" ht="60">
      <c r="A22" s="68" t="s">
        <v>582</v>
      </c>
      <c r="B22" s="8" t="s">
        <v>67</v>
      </c>
      <c r="C22" s="9" t="s">
        <v>585</v>
      </c>
      <c r="D22" s="10">
        <v>0</v>
      </c>
      <c r="E22" s="10">
        <v>0</v>
      </c>
      <c r="F22" s="33">
        <v>0</v>
      </c>
      <c r="G22" s="52"/>
      <c r="H22" s="34"/>
    </row>
    <row r="23" spans="1:8" ht="60">
      <c r="A23" s="68" t="s">
        <v>582</v>
      </c>
      <c r="B23" s="8" t="s">
        <v>67</v>
      </c>
      <c r="C23" s="9" t="s">
        <v>586</v>
      </c>
      <c r="D23" s="10">
        <v>0</v>
      </c>
      <c r="E23" s="10">
        <v>0</v>
      </c>
      <c r="F23" s="58">
        <v>0</v>
      </c>
      <c r="G23" s="34"/>
      <c r="H23" s="34"/>
    </row>
    <row r="24" spans="1:8" ht="60">
      <c r="A24" s="68" t="s">
        <v>582</v>
      </c>
      <c r="B24" s="8" t="s">
        <v>67</v>
      </c>
      <c r="C24" s="9" t="s">
        <v>583</v>
      </c>
      <c r="D24" s="10">
        <v>0</v>
      </c>
      <c r="E24" s="10">
        <v>0</v>
      </c>
      <c r="F24" s="33">
        <v>0</v>
      </c>
      <c r="G24" s="34"/>
      <c r="H24" s="34"/>
    </row>
    <row r="25" spans="1:8" ht="36">
      <c r="A25" s="68" t="s">
        <v>139</v>
      </c>
      <c r="B25" s="8" t="s">
        <v>67</v>
      </c>
      <c r="C25" s="9" t="s">
        <v>143</v>
      </c>
      <c r="D25" s="10">
        <v>0</v>
      </c>
      <c r="E25" s="12">
        <f>SUM(E26:E28)</f>
        <v>2840.3999999999996</v>
      </c>
      <c r="F25" s="33">
        <f>D25-E25</f>
        <v>-2840.3999999999996</v>
      </c>
      <c r="G25" s="52"/>
      <c r="H25" s="34"/>
    </row>
    <row r="26" spans="1:8" ht="36">
      <c r="A26" s="68" t="s">
        <v>139</v>
      </c>
      <c r="B26" s="8" t="s">
        <v>67</v>
      </c>
      <c r="C26" s="9" t="s">
        <v>142</v>
      </c>
      <c r="D26" s="10">
        <v>0</v>
      </c>
      <c r="E26" s="12">
        <v>2616.74</v>
      </c>
      <c r="F26" s="33">
        <v>0</v>
      </c>
      <c r="G26" s="52"/>
      <c r="H26" s="34"/>
    </row>
    <row r="27" spans="1:8" ht="36">
      <c r="A27" s="68" t="s">
        <v>139</v>
      </c>
      <c r="B27" s="8" t="s">
        <v>67</v>
      </c>
      <c r="C27" s="9" t="s">
        <v>141</v>
      </c>
      <c r="D27" s="10">
        <v>0</v>
      </c>
      <c r="E27" s="12">
        <v>3.66</v>
      </c>
      <c r="F27" s="33">
        <v>0</v>
      </c>
      <c r="G27" s="52"/>
      <c r="H27" s="34"/>
    </row>
    <row r="28" spans="1:8" ht="36">
      <c r="A28" s="68" t="s">
        <v>139</v>
      </c>
      <c r="B28" s="8" t="s">
        <v>67</v>
      </c>
      <c r="C28" s="9" t="s">
        <v>140</v>
      </c>
      <c r="D28" s="10">
        <v>0</v>
      </c>
      <c r="E28" s="12">
        <v>220</v>
      </c>
      <c r="F28" s="33">
        <v>0</v>
      </c>
      <c r="G28" s="52"/>
      <c r="H28" s="34"/>
    </row>
    <row r="29" spans="1:8" ht="12.75">
      <c r="A29" s="80" t="s">
        <v>538</v>
      </c>
      <c r="B29" s="81" t="s">
        <v>67</v>
      </c>
      <c r="C29" s="82" t="s">
        <v>539</v>
      </c>
      <c r="D29" s="84">
        <f>D30+D54+D64</f>
        <v>482700</v>
      </c>
      <c r="E29" s="84">
        <f>E30+E54+E64</f>
        <v>-15079.91</v>
      </c>
      <c r="F29" s="85">
        <f>D29-E29</f>
        <v>497779.91</v>
      </c>
      <c r="G29" s="34"/>
      <c r="H29" s="34"/>
    </row>
    <row r="30" spans="1:8" ht="24">
      <c r="A30" s="5" t="s">
        <v>540</v>
      </c>
      <c r="B30" s="8" t="s">
        <v>67</v>
      </c>
      <c r="C30" s="9" t="s">
        <v>541</v>
      </c>
      <c r="D30" s="12">
        <f>D31+D41+D50</f>
        <v>31000</v>
      </c>
      <c r="E30" s="12">
        <f>E31+E41+E50</f>
        <v>16671.58</v>
      </c>
      <c r="F30" s="58">
        <f>D30-E30</f>
        <v>14328.419999999998</v>
      </c>
      <c r="G30" s="34"/>
      <c r="H30" s="34"/>
    </row>
    <row r="31" spans="1:8" ht="27" customHeight="1">
      <c r="A31" s="5" t="s">
        <v>6</v>
      </c>
      <c r="B31" s="8" t="s">
        <v>67</v>
      </c>
      <c r="C31" s="9" t="s">
        <v>55</v>
      </c>
      <c r="D31" s="10">
        <f>D32</f>
        <v>29100</v>
      </c>
      <c r="E31" s="10">
        <f>E32+E37</f>
        <v>15596.330000000002</v>
      </c>
      <c r="F31" s="33">
        <f>D31-E31</f>
        <v>13503.669999999998</v>
      </c>
      <c r="G31" s="52"/>
      <c r="H31" s="34"/>
    </row>
    <row r="32" spans="1:8" ht="26.25" customHeight="1">
      <c r="A32" s="5" t="s">
        <v>6</v>
      </c>
      <c r="B32" s="8" t="s">
        <v>67</v>
      </c>
      <c r="C32" s="9" t="s">
        <v>56</v>
      </c>
      <c r="D32" s="10">
        <v>29100</v>
      </c>
      <c r="E32" s="10">
        <f>SUM(E33:E36)</f>
        <v>15665.630000000001</v>
      </c>
      <c r="F32" s="33">
        <f>D32-E32</f>
        <v>13434.369999999999</v>
      </c>
      <c r="G32" s="34"/>
      <c r="H32" s="34"/>
    </row>
    <row r="33" spans="1:8" ht="26.25" customHeight="1">
      <c r="A33" s="5" t="s">
        <v>6</v>
      </c>
      <c r="B33" s="8" t="s">
        <v>67</v>
      </c>
      <c r="C33" s="9" t="s">
        <v>138</v>
      </c>
      <c r="D33" s="10">
        <v>0</v>
      </c>
      <c r="E33" s="12">
        <v>15609.11</v>
      </c>
      <c r="F33" s="33">
        <v>0</v>
      </c>
      <c r="G33" s="34"/>
      <c r="H33" s="34"/>
    </row>
    <row r="34" spans="1:8" ht="26.25" customHeight="1">
      <c r="A34" s="5" t="s">
        <v>6</v>
      </c>
      <c r="B34" s="8" t="s">
        <v>67</v>
      </c>
      <c r="C34" s="9" t="s">
        <v>17</v>
      </c>
      <c r="D34" s="10">
        <v>0</v>
      </c>
      <c r="E34" s="12">
        <v>56.52</v>
      </c>
      <c r="F34" s="33">
        <v>0</v>
      </c>
      <c r="G34" s="34"/>
      <c r="H34" s="34"/>
    </row>
    <row r="35" spans="1:8" ht="26.25" customHeight="1">
      <c r="A35" s="5" t="s">
        <v>6</v>
      </c>
      <c r="B35" s="8" t="s">
        <v>67</v>
      </c>
      <c r="C35" s="9" t="s">
        <v>144</v>
      </c>
      <c r="D35" s="10">
        <v>0</v>
      </c>
      <c r="E35" s="69">
        <v>0</v>
      </c>
      <c r="F35" s="33">
        <v>0</v>
      </c>
      <c r="G35" s="34"/>
      <c r="H35" s="34"/>
    </row>
    <row r="36" spans="1:8" ht="28.5" customHeight="1">
      <c r="A36" s="5" t="s">
        <v>6</v>
      </c>
      <c r="B36" s="8" t="s">
        <v>67</v>
      </c>
      <c r="C36" s="9" t="s">
        <v>51</v>
      </c>
      <c r="D36" s="10">
        <v>0</v>
      </c>
      <c r="E36" s="12">
        <v>0</v>
      </c>
      <c r="F36" s="33">
        <v>0</v>
      </c>
      <c r="G36" s="34"/>
      <c r="H36" s="34"/>
    </row>
    <row r="37" spans="1:8" ht="36">
      <c r="A37" s="5" t="s">
        <v>544</v>
      </c>
      <c r="B37" s="8" t="s">
        <v>67</v>
      </c>
      <c r="C37" s="9" t="s">
        <v>545</v>
      </c>
      <c r="D37" s="10">
        <v>0</v>
      </c>
      <c r="E37" s="10">
        <f>SUM(E38:E40)</f>
        <v>-69.3</v>
      </c>
      <c r="F37" s="33">
        <f>D37-E37</f>
        <v>69.3</v>
      </c>
      <c r="G37" s="52"/>
      <c r="H37" s="34"/>
    </row>
    <row r="38" spans="1:8" ht="36">
      <c r="A38" s="5" t="s">
        <v>544</v>
      </c>
      <c r="B38" s="8" t="s">
        <v>67</v>
      </c>
      <c r="C38" s="9" t="s">
        <v>546</v>
      </c>
      <c r="D38" s="10">
        <v>0</v>
      </c>
      <c r="E38" s="69">
        <v>-69.3</v>
      </c>
      <c r="F38" s="33">
        <v>0</v>
      </c>
      <c r="G38" s="52"/>
      <c r="H38" s="34"/>
    </row>
    <row r="39" spans="1:8" ht="36">
      <c r="A39" s="5" t="s">
        <v>544</v>
      </c>
      <c r="B39" s="8" t="s">
        <v>67</v>
      </c>
      <c r="C39" s="9" t="s">
        <v>18</v>
      </c>
      <c r="D39" s="10">
        <v>0</v>
      </c>
      <c r="E39" s="12">
        <v>0</v>
      </c>
      <c r="F39" s="33">
        <v>0</v>
      </c>
      <c r="G39" s="52"/>
      <c r="H39" s="34"/>
    </row>
    <row r="40" spans="1:8" ht="36">
      <c r="A40" s="5" t="s">
        <v>544</v>
      </c>
      <c r="B40" s="8" t="s">
        <v>67</v>
      </c>
      <c r="C40" s="9" t="s">
        <v>19</v>
      </c>
      <c r="D40" s="10">
        <v>0</v>
      </c>
      <c r="E40" s="69">
        <v>0</v>
      </c>
      <c r="F40" s="33">
        <v>0</v>
      </c>
      <c r="G40" s="52"/>
      <c r="H40" s="34"/>
    </row>
    <row r="41" spans="1:8" ht="36">
      <c r="A41" s="5" t="s">
        <v>7</v>
      </c>
      <c r="B41" s="8" t="s">
        <v>67</v>
      </c>
      <c r="C41" s="9" t="s">
        <v>547</v>
      </c>
      <c r="D41" s="10">
        <f>D42+D46</f>
        <v>1900</v>
      </c>
      <c r="E41" s="12">
        <f>E42+E46</f>
        <v>1.27</v>
      </c>
      <c r="F41" s="58">
        <f>D41-E41</f>
        <v>1898.73</v>
      </c>
      <c r="G41" s="52"/>
      <c r="H41" s="34"/>
    </row>
    <row r="42" spans="1:8" ht="36">
      <c r="A42" s="5" t="s">
        <v>7</v>
      </c>
      <c r="B42" s="8" t="s">
        <v>67</v>
      </c>
      <c r="C42" s="9" t="s">
        <v>548</v>
      </c>
      <c r="D42" s="12">
        <v>1900</v>
      </c>
      <c r="E42" s="10">
        <f>SUM(E43:E45)</f>
        <v>1.27</v>
      </c>
      <c r="F42" s="33">
        <f>D42-E42</f>
        <v>1898.73</v>
      </c>
      <c r="G42" s="52"/>
      <c r="H42" s="34"/>
    </row>
    <row r="43" spans="1:8" ht="36">
      <c r="A43" s="5" t="s">
        <v>7</v>
      </c>
      <c r="B43" s="8" t="s">
        <v>67</v>
      </c>
      <c r="C43" s="9" t="s">
        <v>549</v>
      </c>
      <c r="D43" s="10">
        <v>0</v>
      </c>
      <c r="E43" s="10">
        <v>0</v>
      </c>
      <c r="F43" s="33">
        <v>0</v>
      </c>
      <c r="G43" s="34"/>
      <c r="H43" s="34"/>
    </row>
    <row r="44" spans="1:8" ht="36">
      <c r="A44" s="5" t="s">
        <v>7</v>
      </c>
      <c r="B44" s="8" t="s">
        <v>67</v>
      </c>
      <c r="C44" s="9" t="s">
        <v>111</v>
      </c>
      <c r="D44" s="10">
        <v>0</v>
      </c>
      <c r="E44" s="12">
        <v>1.27</v>
      </c>
      <c r="F44" s="33">
        <v>0</v>
      </c>
      <c r="G44" s="34"/>
      <c r="H44" s="34"/>
    </row>
    <row r="45" spans="1:8" ht="36">
      <c r="A45" s="5" t="s">
        <v>7</v>
      </c>
      <c r="B45" s="8" t="s">
        <v>67</v>
      </c>
      <c r="C45" s="9" t="s">
        <v>580</v>
      </c>
      <c r="D45" s="10">
        <v>0</v>
      </c>
      <c r="E45" s="12">
        <v>0</v>
      </c>
      <c r="F45" s="33">
        <v>0</v>
      </c>
      <c r="G45" s="34"/>
      <c r="H45" s="34"/>
    </row>
    <row r="46" spans="1:8" ht="48">
      <c r="A46" s="5" t="s">
        <v>560</v>
      </c>
      <c r="B46" s="8" t="s">
        <v>67</v>
      </c>
      <c r="C46" s="9" t="s">
        <v>561</v>
      </c>
      <c r="D46" s="10">
        <v>0</v>
      </c>
      <c r="E46" s="10">
        <v>0</v>
      </c>
      <c r="F46" s="33">
        <f>D46-E46</f>
        <v>0</v>
      </c>
      <c r="G46" s="34"/>
      <c r="H46" s="34"/>
    </row>
    <row r="47" spans="1:8" ht="48">
      <c r="A47" s="5" t="s">
        <v>560</v>
      </c>
      <c r="B47" s="8" t="s">
        <v>67</v>
      </c>
      <c r="C47" s="9" t="s">
        <v>112</v>
      </c>
      <c r="D47" s="10">
        <v>0</v>
      </c>
      <c r="E47" s="10">
        <v>0</v>
      </c>
      <c r="F47" s="33">
        <v>0</v>
      </c>
      <c r="G47" s="34"/>
      <c r="H47" s="34"/>
    </row>
    <row r="48" spans="1:8" ht="48">
      <c r="A48" s="5" t="s">
        <v>560</v>
      </c>
      <c r="B48" s="8" t="s">
        <v>67</v>
      </c>
      <c r="C48" s="9" t="s">
        <v>113</v>
      </c>
      <c r="D48" s="10">
        <v>0</v>
      </c>
      <c r="E48" s="10">
        <v>0</v>
      </c>
      <c r="F48" s="33">
        <v>0</v>
      </c>
      <c r="G48" s="34"/>
      <c r="H48" s="34"/>
    </row>
    <row r="49" spans="1:8" ht="48">
      <c r="A49" s="5" t="s">
        <v>560</v>
      </c>
      <c r="B49" s="8" t="s">
        <v>67</v>
      </c>
      <c r="C49" s="9" t="s">
        <v>596</v>
      </c>
      <c r="D49" s="10">
        <v>0</v>
      </c>
      <c r="E49" s="10">
        <v>0</v>
      </c>
      <c r="F49" s="33">
        <v>0</v>
      </c>
      <c r="G49" s="34"/>
      <c r="H49" s="34"/>
    </row>
    <row r="50" spans="1:8" ht="24">
      <c r="A50" s="68" t="s">
        <v>146</v>
      </c>
      <c r="B50" s="8" t="s">
        <v>67</v>
      </c>
      <c r="C50" s="9" t="s">
        <v>147</v>
      </c>
      <c r="D50" s="10">
        <f>D51</f>
        <v>0</v>
      </c>
      <c r="E50" s="12">
        <f>SUM(E51:E53)</f>
        <v>1073.98</v>
      </c>
      <c r="F50" s="33">
        <f>D50-E50</f>
        <v>-1073.98</v>
      </c>
      <c r="G50" s="34"/>
      <c r="H50" s="34"/>
    </row>
    <row r="51" spans="1:8" ht="24">
      <c r="A51" s="68" t="s">
        <v>146</v>
      </c>
      <c r="B51" s="8" t="s">
        <v>67</v>
      </c>
      <c r="C51" s="9" t="s">
        <v>148</v>
      </c>
      <c r="D51" s="10">
        <v>0</v>
      </c>
      <c r="E51" s="69">
        <v>839.86</v>
      </c>
      <c r="F51" s="33">
        <v>0</v>
      </c>
      <c r="G51" s="52"/>
      <c r="H51" s="34"/>
    </row>
    <row r="52" spans="1:8" ht="24">
      <c r="A52" s="68" t="s">
        <v>146</v>
      </c>
      <c r="B52" s="8" t="s">
        <v>67</v>
      </c>
      <c r="C52" s="9" t="s">
        <v>531</v>
      </c>
      <c r="D52" s="10">
        <v>0</v>
      </c>
      <c r="E52" s="12">
        <v>66.15</v>
      </c>
      <c r="F52" s="33">
        <v>0</v>
      </c>
      <c r="G52" s="52"/>
      <c r="H52" s="34"/>
    </row>
    <row r="53" spans="1:8" ht="24">
      <c r="A53" s="68" t="s">
        <v>146</v>
      </c>
      <c r="B53" s="8" t="s">
        <v>67</v>
      </c>
      <c r="C53" s="9" t="s">
        <v>426</v>
      </c>
      <c r="D53" s="10">
        <v>0</v>
      </c>
      <c r="E53" s="12">
        <v>167.97</v>
      </c>
      <c r="F53" s="33"/>
      <c r="G53" s="52"/>
      <c r="H53" s="34"/>
    </row>
    <row r="54" spans="1:8" ht="12.75">
      <c r="A54" s="5" t="s">
        <v>587</v>
      </c>
      <c r="B54" s="8" t="s">
        <v>67</v>
      </c>
      <c r="C54" s="9" t="s">
        <v>42</v>
      </c>
      <c r="D54" s="10">
        <f>D55+D60</f>
        <v>451700</v>
      </c>
      <c r="E54" s="10">
        <f>E55+E60</f>
        <v>-31751.49</v>
      </c>
      <c r="F54" s="33">
        <f>D54-E54</f>
        <v>483451.49</v>
      </c>
      <c r="G54" s="52"/>
      <c r="H54" s="34"/>
    </row>
    <row r="55" spans="1:8" ht="12.75">
      <c r="A55" s="5" t="s">
        <v>587</v>
      </c>
      <c r="B55" s="8" t="s">
        <v>67</v>
      </c>
      <c r="C55" s="9" t="s">
        <v>43</v>
      </c>
      <c r="D55" s="10">
        <v>451700</v>
      </c>
      <c r="E55" s="10">
        <f>SUM(E56:E59)</f>
        <v>-12890</v>
      </c>
      <c r="F55" s="33">
        <f>D55-E55</f>
        <v>464590</v>
      </c>
      <c r="G55" s="52"/>
      <c r="H55" s="34"/>
    </row>
    <row r="56" spans="1:8" ht="12.75">
      <c r="A56" s="5" t="s">
        <v>587</v>
      </c>
      <c r="B56" s="8" t="s">
        <v>67</v>
      </c>
      <c r="C56" s="9" t="s">
        <v>44</v>
      </c>
      <c r="D56" s="10">
        <v>0</v>
      </c>
      <c r="E56" s="10">
        <v>-12890</v>
      </c>
      <c r="F56" s="33">
        <v>0</v>
      </c>
      <c r="G56" s="52"/>
      <c r="H56" s="34"/>
    </row>
    <row r="57" spans="1:8" ht="12.75">
      <c r="A57" s="5" t="s">
        <v>587</v>
      </c>
      <c r="B57" s="8" t="s">
        <v>67</v>
      </c>
      <c r="C57" s="9" t="s">
        <v>114</v>
      </c>
      <c r="D57" s="10">
        <v>0</v>
      </c>
      <c r="E57" s="10">
        <v>0</v>
      </c>
      <c r="F57" s="33">
        <v>0</v>
      </c>
      <c r="G57" s="52"/>
      <c r="H57" s="34"/>
    </row>
    <row r="58" spans="1:8" ht="12.75">
      <c r="A58" s="5" t="s">
        <v>587</v>
      </c>
      <c r="B58" s="8" t="s">
        <v>67</v>
      </c>
      <c r="C58" s="9" t="s">
        <v>133</v>
      </c>
      <c r="D58" s="10">
        <v>0</v>
      </c>
      <c r="E58" s="10">
        <v>0</v>
      </c>
      <c r="F58" s="33">
        <v>0</v>
      </c>
      <c r="G58" s="52"/>
      <c r="H58" s="34"/>
    </row>
    <row r="59" spans="1:8" ht="12.75">
      <c r="A59" s="5" t="s">
        <v>587</v>
      </c>
      <c r="B59" s="8" t="s">
        <v>67</v>
      </c>
      <c r="C59" s="9" t="s">
        <v>134</v>
      </c>
      <c r="D59" s="10">
        <v>0</v>
      </c>
      <c r="E59" s="12">
        <v>0</v>
      </c>
      <c r="F59" s="33">
        <v>0</v>
      </c>
      <c r="G59" s="52"/>
      <c r="H59" s="34"/>
    </row>
    <row r="60" spans="1:8" ht="24">
      <c r="A60" s="5" t="s">
        <v>45</v>
      </c>
      <c r="B60" s="8" t="s">
        <v>67</v>
      </c>
      <c r="C60" s="9" t="s">
        <v>46</v>
      </c>
      <c r="D60" s="10">
        <v>0</v>
      </c>
      <c r="E60" s="10">
        <f>SUM(E61:E63)</f>
        <v>-18861.49</v>
      </c>
      <c r="F60" s="33">
        <f>D60-E60</f>
        <v>18861.49</v>
      </c>
      <c r="G60" s="52"/>
      <c r="H60" s="34"/>
    </row>
    <row r="61" spans="1:8" ht="24">
      <c r="A61" s="5" t="s">
        <v>45</v>
      </c>
      <c r="B61" s="8" t="s">
        <v>67</v>
      </c>
      <c r="C61" s="9" t="s">
        <v>47</v>
      </c>
      <c r="D61" s="12">
        <v>0</v>
      </c>
      <c r="E61" s="12">
        <v>-18861.49</v>
      </c>
      <c r="F61" s="33">
        <v>0</v>
      </c>
      <c r="G61" s="52"/>
      <c r="H61" s="34"/>
    </row>
    <row r="62" spans="1:8" ht="24">
      <c r="A62" s="5" t="s">
        <v>45</v>
      </c>
      <c r="B62" s="8" t="s">
        <v>67</v>
      </c>
      <c r="C62" s="9" t="s">
        <v>48</v>
      </c>
      <c r="D62" s="12">
        <v>0</v>
      </c>
      <c r="E62" s="10">
        <v>0</v>
      </c>
      <c r="F62" s="33">
        <v>0</v>
      </c>
      <c r="G62" s="52"/>
      <c r="H62" s="34"/>
    </row>
    <row r="63" spans="1:8" ht="24">
      <c r="A63" s="5" t="s">
        <v>45</v>
      </c>
      <c r="B63" s="8" t="s">
        <v>67</v>
      </c>
      <c r="C63" s="9" t="s">
        <v>49</v>
      </c>
      <c r="D63" s="12">
        <v>0</v>
      </c>
      <c r="E63" s="12">
        <v>0</v>
      </c>
      <c r="F63" s="33">
        <v>0</v>
      </c>
      <c r="G63" s="52"/>
      <c r="H63" s="34"/>
    </row>
    <row r="64" spans="1:8" ht="24">
      <c r="A64" s="5" t="s">
        <v>122</v>
      </c>
      <c r="B64" s="8" t="s">
        <v>67</v>
      </c>
      <c r="C64" s="9" t="s">
        <v>124</v>
      </c>
      <c r="D64" s="12">
        <f>D65</f>
        <v>0</v>
      </c>
      <c r="E64" s="12">
        <f>E65</f>
        <v>0</v>
      </c>
      <c r="F64" s="33">
        <f>D64-E64</f>
        <v>0</v>
      </c>
      <c r="G64" s="52"/>
      <c r="H64" s="34"/>
    </row>
    <row r="65" spans="1:8" ht="36">
      <c r="A65" s="5" t="s">
        <v>121</v>
      </c>
      <c r="B65" s="8" t="s">
        <v>67</v>
      </c>
      <c r="C65" s="9" t="s">
        <v>123</v>
      </c>
      <c r="D65" s="12">
        <v>0</v>
      </c>
      <c r="E65" s="12">
        <v>0</v>
      </c>
      <c r="F65" s="33">
        <f>D65-E65</f>
        <v>0</v>
      </c>
      <c r="G65" s="52"/>
      <c r="H65" s="34"/>
    </row>
    <row r="66" spans="1:8" ht="36">
      <c r="A66" s="5" t="s">
        <v>121</v>
      </c>
      <c r="B66" s="8" t="s">
        <v>67</v>
      </c>
      <c r="C66" s="9" t="s">
        <v>126</v>
      </c>
      <c r="D66" s="12">
        <v>0</v>
      </c>
      <c r="E66" s="12">
        <v>0</v>
      </c>
      <c r="F66" s="33">
        <v>0</v>
      </c>
      <c r="G66" s="52"/>
      <c r="H66" s="34"/>
    </row>
    <row r="67" spans="1:8" ht="12.75">
      <c r="A67" s="80" t="s">
        <v>613</v>
      </c>
      <c r="B67" s="81" t="s">
        <v>67</v>
      </c>
      <c r="C67" s="82" t="s">
        <v>614</v>
      </c>
      <c r="D67" s="84">
        <f>D68+D72</f>
        <v>3053800</v>
      </c>
      <c r="E67" s="84">
        <f>E68+E72</f>
        <v>3057835.82</v>
      </c>
      <c r="F67" s="84">
        <f>F68+F72</f>
        <v>-4035.819999999774</v>
      </c>
      <c r="G67" s="52"/>
      <c r="H67" s="34"/>
    </row>
    <row r="68" spans="1:8" ht="12.75">
      <c r="A68" s="5" t="s">
        <v>615</v>
      </c>
      <c r="B68" s="8" t="s">
        <v>67</v>
      </c>
      <c r="C68" s="9" t="s">
        <v>616</v>
      </c>
      <c r="D68" s="12">
        <f>D69</f>
        <v>57500</v>
      </c>
      <c r="E68" s="12">
        <f>E69</f>
        <v>125699.95</v>
      </c>
      <c r="F68" s="33">
        <f>F69</f>
        <v>-68199.95</v>
      </c>
      <c r="G68" s="52"/>
      <c r="H68" s="34"/>
    </row>
    <row r="69" spans="1:8" ht="36">
      <c r="A69" s="5" t="s">
        <v>617</v>
      </c>
      <c r="B69" s="8" t="s">
        <v>67</v>
      </c>
      <c r="C69" s="9" t="s">
        <v>618</v>
      </c>
      <c r="D69" s="12">
        <v>57500</v>
      </c>
      <c r="E69" s="12">
        <f>E70+E71</f>
        <v>125699.95</v>
      </c>
      <c r="F69" s="33">
        <f>D69-E69</f>
        <v>-68199.95</v>
      </c>
      <c r="G69" s="52"/>
      <c r="H69" s="34"/>
    </row>
    <row r="70" spans="1:8" ht="36">
      <c r="A70" s="5" t="s">
        <v>617</v>
      </c>
      <c r="B70" s="8" t="s">
        <v>67</v>
      </c>
      <c r="C70" s="9" t="s">
        <v>619</v>
      </c>
      <c r="D70" s="12">
        <v>0</v>
      </c>
      <c r="E70" s="12">
        <v>125096.62</v>
      </c>
      <c r="F70" s="33">
        <v>0</v>
      </c>
      <c r="G70" s="52"/>
      <c r="H70" s="34"/>
    </row>
    <row r="71" spans="1:8" ht="36">
      <c r="A71" s="5" t="s">
        <v>617</v>
      </c>
      <c r="B71" s="8" t="s">
        <v>67</v>
      </c>
      <c r="C71" s="9" t="s">
        <v>620</v>
      </c>
      <c r="D71" s="12">
        <v>0</v>
      </c>
      <c r="E71" s="12">
        <v>603.33</v>
      </c>
      <c r="F71" s="33">
        <v>0</v>
      </c>
      <c r="G71" s="52"/>
      <c r="H71" s="34"/>
    </row>
    <row r="72" spans="1:8" ht="12.75">
      <c r="A72" s="80" t="s">
        <v>621</v>
      </c>
      <c r="B72" s="8" t="s">
        <v>67</v>
      </c>
      <c r="C72" s="82" t="s">
        <v>622</v>
      </c>
      <c r="D72" s="84">
        <f>D73+D78</f>
        <v>2996300</v>
      </c>
      <c r="E72" s="84">
        <f>E73+E78</f>
        <v>2932135.8699999996</v>
      </c>
      <c r="F72" s="84">
        <f>F73+F78</f>
        <v>64164.13000000022</v>
      </c>
      <c r="G72" s="52"/>
      <c r="H72" s="34"/>
    </row>
    <row r="73" spans="1:8" ht="36">
      <c r="A73" s="5" t="s">
        <v>623</v>
      </c>
      <c r="B73" s="8" t="s">
        <v>67</v>
      </c>
      <c r="C73" s="9" t="s">
        <v>624</v>
      </c>
      <c r="D73" s="12">
        <f>D74</f>
        <v>2906700</v>
      </c>
      <c r="E73" s="12">
        <f>E74</f>
        <v>2892240.26</v>
      </c>
      <c r="F73" s="33">
        <f>F74</f>
        <v>14459.740000000224</v>
      </c>
      <c r="G73" s="52"/>
      <c r="H73" s="34"/>
    </row>
    <row r="74" spans="1:8" ht="60">
      <c r="A74" s="5" t="s">
        <v>625</v>
      </c>
      <c r="B74" s="8" t="s">
        <v>67</v>
      </c>
      <c r="C74" s="9" t="s">
        <v>626</v>
      </c>
      <c r="D74" s="12">
        <v>2906700</v>
      </c>
      <c r="E74" s="12">
        <f>E75+E76+E77</f>
        <v>2892240.26</v>
      </c>
      <c r="F74" s="33">
        <f>D74-E74</f>
        <v>14459.740000000224</v>
      </c>
      <c r="G74" s="52"/>
      <c r="H74" s="34"/>
    </row>
    <row r="75" spans="1:8" ht="60">
      <c r="A75" s="5" t="s">
        <v>625</v>
      </c>
      <c r="B75" s="8" t="s">
        <v>67</v>
      </c>
      <c r="C75" s="9" t="s">
        <v>627</v>
      </c>
      <c r="D75" s="12">
        <v>0</v>
      </c>
      <c r="E75" s="12">
        <v>2886996.53</v>
      </c>
      <c r="F75" s="33">
        <v>0</v>
      </c>
      <c r="G75" s="52"/>
      <c r="H75" s="34"/>
    </row>
    <row r="76" spans="1:8" ht="60">
      <c r="A76" s="5" t="s">
        <v>625</v>
      </c>
      <c r="B76" s="8" t="s">
        <v>67</v>
      </c>
      <c r="C76" s="9" t="s">
        <v>628</v>
      </c>
      <c r="D76" s="12">
        <v>0</v>
      </c>
      <c r="E76" s="12">
        <v>2982.26</v>
      </c>
      <c r="F76" s="33">
        <v>0</v>
      </c>
      <c r="G76" s="52"/>
      <c r="H76" s="34"/>
    </row>
    <row r="77" spans="1:8" ht="84">
      <c r="A77" s="5" t="s">
        <v>510</v>
      </c>
      <c r="B77" s="8" t="s">
        <v>67</v>
      </c>
      <c r="C77" s="9" t="s">
        <v>5</v>
      </c>
      <c r="D77" s="12">
        <v>0</v>
      </c>
      <c r="E77" s="12">
        <v>2261.47</v>
      </c>
      <c r="F77" s="33">
        <v>0</v>
      </c>
      <c r="G77" s="52"/>
      <c r="H77" s="34"/>
    </row>
    <row r="78" spans="1:8" ht="36">
      <c r="A78" s="5" t="s">
        <v>629</v>
      </c>
      <c r="B78" s="8" t="s">
        <v>67</v>
      </c>
      <c r="C78" s="9" t="s">
        <v>630</v>
      </c>
      <c r="D78" s="12">
        <f>D79</f>
        <v>89600</v>
      </c>
      <c r="E78" s="12">
        <f>E79</f>
        <v>39895.61</v>
      </c>
      <c r="F78" s="33">
        <f>F79</f>
        <v>49704.39</v>
      </c>
      <c r="G78" s="52"/>
      <c r="H78" s="34"/>
    </row>
    <row r="79" spans="1:8" ht="60">
      <c r="A79" s="5" t="s">
        <v>0</v>
      </c>
      <c r="B79" s="8" t="s">
        <v>67</v>
      </c>
      <c r="C79" s="9" t="s">
        <v>1</v>
      </c>
      <c r="D79" s="12">
        <v>89600</v>
      </c>
      <c r="E79" s="12">
        <f>E80+E81+E82</f>
        <v>39895.61</v>
      </c>
      <c r="F79" s="33">
        <f>D79-E79</f>
        <v>49704.39</v>
      </c>
      <c r="G79" s="52"/>
      <c r="H79" s="34"/>
    </row>
    <row r="80" spans="1:8" ht="60">
      <c r="A80" s="5" t="s">
        <v>0</v>
      </c>
      <c r="B80" s="8" t="s">
        <v>67</v>
      </c>
      <c r="C80" s="9" t="s">
        <v>2</v>
      </c>
      <c r="D80" s="12">
        <v>0</v>
      </c>
      <c r="E80" s="12">
        <v>39851.33</v>
      </c>
      <c r="F80" s="33">
        <v>0</v>
      </c>
      <c r="G80" s="52"/>
      <c r="H80" s="34"/>
    </row>
    <row r="81" spans="1:8" ht="60">
      <c r="A81" s="5" t="s">
        <v>0</v>
      </c>
      <c r="B81" s="8" t="s">
        <v>67</v>
      </c>
      <c r="C81" s="9" t="s">
        <v>3</v>
      </c>
      <c r="D81" s="12">
        <v>0</v>
      </c>
      <c r="E81" s="12">
        <v>44.28</v>
      </c>
      <c r="F81" s="33">
        <v>0</v>
      </c>
      <c r="G81" s="52"/>
      <c r="H81" s="34"/>
    </row>
    <row r="82" spans="1:8" ht="60">
      <c r="A82" s="5" t="s">
        <v>0</v>
      </c>
      <c r="B82" s="8" t="s">
        <v>67</v>
      </c>
      <c r="C82" s="9" t="s">
        <v>4</v>
      </c>
      <c r="D82" s="12">
        <v>0</v>
      </c>
      <c r="E82" s="12">
        <v>0</v>
      </c>
      <c r="F82" s="33">
        <v>0</v>
      </c>
      <c r="G82" s="52"/>
      <c r="H82" s="34"/>
    </row>
    <row r="83" spans="1:8" ht="12.75">
      <c r="A83" s="80" t="s">
        <v>588</v>
      </c>
      <c r="B83" s="81" t="s">
        <v>67</v>
      </c>
      <c r="C83" s="82" t="s">
        <v>589</v>
      </c>
      <c r="D83" s="83">
        <f>D84+D87</f>
        <v>3200</v>
      </c>
      <c r="E83" s="84">
        <f>E84</f>
        <v>7640</v>
      </c>
      <c r="F83" s="85">
        <f>D83-E83</f>
        <v>-4440</v>
      </c>
      <c r="G83" s="52"/>
      <c r="H83" s="34"/>
    </row>
    <row r="84" spans="1:8" ht="36">
      <c r="A84" s="5" t="s">
        <v>115</v>
      </c>
      <c r="B84" s="8" t="s">
        <v>67</v>
      </c>
      <c r="C84" s="9" t="s">
        <v>427</v>
      </c>
      <c r="D84" s="10">
        <f>D85</f>
        <v>3200</v>
      </c>
      <c r="E84" s="12">
        <f>E85</f>
        <v>7640</v>
      </c>
      <c r="F84" s="33">
        <f>D84-E84</f>
        <v>-4440</v>
      </c>
      <c r="G84" s="52"/>
      <c r="H84" s="34"/>
    </row>
    <row r="85" spans="1:8" ht="60">
      <c r="A85" s="5" t="s">
        <v>116</v>
      </c>
      <c r="B85" s="8" t="s">
        <v>67</v>
      </c>
      <c r="C85" s="9" t="s">
        <v>428</v>
      </c>
      <c r="D85" s="10">
        <v>3200</v>
      </c>
      <c r="E85" s="10">
        <f>SUM(E86:E87)</f>
        <v>7640</v>
      </c>
      <c r="F85" s="33">
        <f>D85-E85</f>
        <v>-4440</v>
      </c>
      <c r="G85" s="34"/>
      <c r="H85" s="34"/>
    </row>
    <row r="86" spans="1:8" ht="60">
      <c r="A86" s="5" t="s">
        <v>116</v>
      </c>
      <c r="B86" s="8" t="s">
        <v>67</v>
      </c>
      <c r="C86" s="9" t="s">
        <v>429</v>
      </c>
      <c r="D86" s="10">
        <v>0</v>
      </c>
      <c r="E86" s="12">
        <v>6540</v>
      </c>
      <c r="F86" s="33">
        <v>0</v>
      </c>
      <c r="G86" s="34"/>
      <c r="H86" s="34"/>
    </row>
    <row r="87" spans="1:8" ht="60">
      <c r="A87" s="5" t="s">
        <v>116</v>
      </c>
      <c r="B87" s="8" t="s">
        <v>67</v>
      </c>
      <c r="C87" s="9" t="s">
        <v>612</v>
      </c>
      <c r="D87" s="10">
        <v>0</v>
      </c>
      <c r="E87" s="10">
        <v>1100</v>
      </c>
      <c r="F87" s="33">
        <f>D87-E87</f>
        <v>-1100</v>
      </c>
      <c r="G87" s="34"/>
      <c r="H87" s="34"/>
    </row>
    <row r="88" spans="1:8" ht="24.75" customHeight="1">
      <c r="A88" s="80" t="s">
        <v>26</v>
      </c>
      <c r="B88" s="8"/>
      <c r="C88" s="82" t="s">
        <v>35</v>
      </c>
      <c r="D88" s="10"/>
      <c r="E88" s="10">
        <f>E89+E90</f>
        <v>33682.96</v>
      </c>
      <c r="F88" s="33"/>
      <c r="G88" s="34"/>
      <c r="H88" s="34"/>
    </row>
    <row r="89" spans="1:8" ht="36">
      <c r="A89" s="5" t="s">
        <v>27</v>
      </c>
      <c r="B89" s="8"/>
      <c r="C89" s="9" t="s">
        <v>36</v>
      </c>
      <c r="D89" s="10"/>
      <c r="E89" s="10">
        <v>32855</v>
      </c>
      <c r="F89" s="33"/>
      <c r="G89" s="34"/>
      <c r="H89" s="34"/>
    </row>
    <row r="90" spans="1:8" ht="36">
      <c r="A90" s="5" t="s">
        <v>27</v>
      </c>
      <c r="B90" s="8"/>
      <c r="C90" s="9" t="s">
        <v>37</v>
      </c>
      <c r="D90" s="10"/>
      <c r="E90" s="10">
        <v>827.96</v>
      </c>
      <c r="F90" s="33"/>
      <c r="G90" s="34"/>
      <c r="H90" s="34"/>
    </row>
    <row r="91" spans="1:8" ht="36">
      <c r="A91" s="80" t="s">
        <v>534</v>
      </c>
      <c r="B91" s="81" t="s">
        <v>67</v>
      </c>
      <c r="C91" s="82" t="s">
        <v>535</v>
      </c>
      <c r="D91" s="84">
        <f aca="true" t="shared" si="0" ref="D91:E93">D92</f>
        <v>208500</v>
      </c>
      <c r="E91" s="84">
        <f t="shared" si="0"/>
        <v>390918.46</v>
      </c>
      <c r="F91" s="86">
        <f aca="true" t="shared" si="1" ref="F91:F96">D91-E91</f>
        <v>-182418.46000000002</v>
      </c>
      <c r="G91" s="34"/>
      <c r="H91" s="34"/>
    </row>
    <row r="92" spans="1:8" ht="72">
      <c r="A92" s="5" t="s">
        <v>542</v>
      </c>
      <c r="B92" s="8" t="s">
        <v>67</v>
      </c>
      <c r="C92" s="9" t="s">
        <v>57</v>
      </c>
      <c r="D92" s="12">
        <f t="shared" si="0"/>
        <v>208500</v>
      </c>
      <c r="E92" s="12">
        <f t="shared" si="0"/>
        <v>390918.46</v>
      </c>
      <c r="F92" s="33">
        <f t="shared" si="1"/>
        <v>-182418.46000000002</v>
      </c>
      <c r="G92" s="34"/>
      <c r="H92" s="34"/>
    </row>
    <row r="93" spans="1:8" ht="60">
      <c r="A93" s="5" t="s">
        <v>8</v>
      </c>
      <c r="B93" s="8" t="s">
        <v>67</v>
      </c>
      <c r="C93" s="9" t="s">
        <v>9</v>
      </c>
      <c r="D93" s="10">
        <f t="shared" si="0"/>
        <v>208500</v>
      </c>
      <c r="E93" s="12">
        <f t="shared" si="0"/>
        <v>390918.46</v>
      </c>
      <c r="F93" s="33">
        <f t="shared" si="1"/>
        <v>-182418.46000000002</v>
      </c>
      <c r="G93" s="34"/>
      <c r="H93" s="34"/>
    </row>
    <row r="94" spans="1:8" ht="72">
      <c r="A94" s="5" t="s">
        <v>90</v>
      </c>
      <c r="B94" s="8" t="s">
        <v>67</v>
      </c>
      <c r="C94" s="9" t="s">
        <v>149</v>
      </c>
      <c r="D94" s="10">
        <v>208500</v>
      </c>
      <c r="E94" s="12">
        <v>390918.46</v>
      </c>
      <c r="F94" s="58">
        <f t="shared" si="1"/>
        <v>-182418.46000000002</v>
      </c>
      <c r="G94" s="34"/>
      <c r="H94" s="34"/>
    </row>
    <row r="95" spans="1:8" ht="24" customHeight="1">
      <c r="A95" s="87" t="s">
        <v>135</v>
      </c>
      <c r="B95" s="88" t="s">
        <v>67</v>
      </c>
      <c r="C95" s="82" t="s">
        <v>136</v>
      </c>
      <c r="D95" s="84">
        <f aca="true" t="shared" si="2" ref="D95:E97">D96</f>
        <v>0</v>
      </c>
      <c r="E95" s="84">
        <f t="shared" si="2"/>
        <v>109066.46</v>
      </c>
      <c r="F95" s="86">
        <f t="shared" si="1"/>
        <v>-109066.46</v>
      </c>
      <c r="G95" s="52"/>
      <c r="H95" s="34"/>
    </row>
    <row r="96" spans="1:8" ht="48">
      <c r="A96" s="68" t="s">
        <v>532</v>
      </c>
      <c r="B96" s="17" t="s">
        <v>67</v>
      </c>
      <c r="C96" s="9" t="s">
        <v>65</v>
      </c>
      <c r="D96" s="10">
        <f t="shared" si="2"/>
        <v>0</v>
      </c>
      <c r="E96" s="10">
        <f t="shared" si="2"/>
        <v>109066.46</v>
      </c>
      <c r="F96" s="58">
        <f t="shared" si="1"/>
        <v>-109066.46</v>
      </c>
      <c r="G96" s="34"/>
      <c r="H96" s="34"/>
    </row>
    <row r="97" spans="1:8" ht="33.75" customHeight="1">
      <c r="A97" s="68" t="s">
        <v>108</v>
      </c>
      <c r="B97" s="8" t="s">
        <v>67</v>
      </c>
      <c r="C97" s="9" t="s">
        <v>66</v>
      </c>
      <c r="D97" s="10">
        <f t="shared" si="2"/>
        <v>0</v>
      </c>
      <c r="E97" s="10">
        <f t="shared" si="2"/>
        <v>109066.46</v>
      </c>
      <c r="F97" s="33">
        <f aca="true" t="shared" si="3" ref="F97:F102">D97-E97</f>
        <v>-109066.46</v>
      </c>
      <c r="G97" s="34"/>
      <c r="H97" s="34"/>
    </row>
    <row r="98" spans="1:8" ht="36">
      <c r="A98" s="68" t="s">
        <v>109</v>
      </c>
      <c r="B98" s="35" t="s">
        <v>67</v>
      </c>
      <c r="C98" s="9" t="s">
        <v>110</v>
      </c>
      <c r="D98" s="69">
        <v>0</v>
      </c>
      <c r="E98" s="69">
        <v>109066.46</v>
      </c>
      <c r="F98" s="33">
        <f t="shared" si="3"/>
        <v>-109066.46</v>
      </c>
      <c r="G98" s="34"/>
      <c r="H98" s="34"/>
    </row>
    <row r="99" spans="1:8" ht="14.25" customHeight="1">
      <c r="A99" s="80" t="s">
        <v>50</v>
      </c>
      <c r="B99" s="89" t="s">
        <v>67</v>
      </c>
      <c r="C99" s="82" t="s">
        <v>581</v>
      </c>
      <c r="D99" s="84">
        <f>D100</f>
        <v>63000</v>
      </c>
      <c r="E99" s="84">
        <f>E100</f>
        <v>56078.17</v>
      </c>
      <c r="F99" s="85">
        <f t="shared" si="3"/>
        <v>6921.830000000002</v>
      </c>
      <c r="G99" s="34"/>
      <c r="H99" s="34"/>
    </row>
    <row r="100" spans="1:8" ht="25.5" customHeight="1">
      <c r="A100" s="70" t="s">
        <v>511</v>
      </c>
      <c r="B100" s="35" t="s">
        <v>67</v>
      </c>
      <c r="C100" s="9" t="s">
        <v>512</v>
      </c>
      <c r="D100" s="12">
        <f>D101</f>
        <v>63000</v>
      </c>
      <c r="E100" s="12">
        <f>E101</f>
        <v>56078.17</v>
      </c>
      <c r="F100" s="58">
        <f t="shared" si="3"/>
        <v>6921.830000000002</v>
      </c>
      <c r="G100" s="34"/>
      <c r="H100" s="34"/>
    </row>
    <row r="101" spans="1:8" ht="36" customHeight="1">
      <c r="A101" s="70" t="s">
        <v>513</v>
      </c>
      <c r="B101" s="15" t="s">
        <v>67</v>
      </c>
      <c r="C101" s="9" t="s">
        <v>514</v>
      </c>
      <c r="D101" s="10">
        <v>63000</v>
      </c>
      <c r="E101" s="12">
        <v>56078.17</v>
      </c>
      <c r="F101" s="58">
        <f t="shared" si="3"/>
        <v>6921.830000000002</v>
      </c>
      <c r="G101" s="34"/>
      <c r="H101" s="34"/>
    </row>
    <row r="102" spans="1:6" ht="12.75">
      <c r="A102" s="80" t="s">
        <v>100</v>
      </c>
      <c r="B102" s="81" t="s">
        <v>67</v>
      </c>
      <c r="C102" s="82" t="s">
        <v>101</v>
      </c>
      <c r="D102" s="84">
        <f>D104</f>
        <v>2520500</v>
      </c>
      <c r="E102" s="84">
        <f>E104</f>
        <v>2218261</v>
      </c>
      <c r="F102" s="85">
        <f t="shared" si="3"/>
        <v>302239</v>
      </c>
    </row>
    <row r="103" ht="13.5" hidden="1" thickBot="1">
      <c r="E103" s="73"/>
    </row>
    <row r="104" spans="1:6" ht="24">
      <c r="A104" s="5" t="s">
        <v>102</v>
      </c>
      <c r="B104" s="8" t="s">
        <v>67</v>
      </c>
      <c r="C104" s="9" t="s">
        <v>103</v>
      </c>
      <c r="D104" s="12">
        <f>D105+D113+D108</f>
        <v>2520500</v>
      </c>
      <c r="E104" s="12">
        <f>E105+E113+E108</f>
        <v>2218261</v>
      </c>
      <c r="F104" s="58">
        <f>F105+F108+F113</f>
        <v>302239</v>
      </c>
    </row>
    <row r="105" spans="1:6" ht="24">
      <c r="A105" s="5" t="s">
        <v>594</v>
      </c>
      <c r="B105" s="8" t="s">
        <v>67</v>
      </c>
      <c r="C105" s="9" t="s">
        <v>595</v>
      </c>
      <c r="D105" s="12">
        <f>D106</f>
        <v>937700</v>
      </c>
      <c r="E105" s="12">
        <f>E106</f>
        <v>937700</v>
      </c>
      <c r="F105" s="72">
        <f>F106</f>
        <v>0</v>
      </c>
    </row>
    <row r="106" spans="1:6" ht="12.75">
      <c r="A106" s="5" t="s">
        <v>106</v>
      </c>
      <c r="B106" s="8" t="s">
        <v>67</v>
      </c>
      <c r="C106" s="9" t="s">
        <v>107</v>
      </c>
      <c r="D106" s="12">
        <f>D107</f>
        <v>937700</v>
      </c>
      <c r="E106" s="12">
        <f>E107</f>
        <v>937700</v>
      </c>
      <c r="F106" s="33">
        <f>D106-E106</f>
        <v>0</v>
      </c>
    </row>
    <row r="107" spans="1:6" ht="24">
      <c r="A107" s="93" t="s">
        <v>515</v>
      </c>
      <c r="B107" s="9" t="s">
        <v>67</v>
      </c>
      <c r="C107" s="9" t="s">
        <v>516</v>
      </c>
      <c r="D107" s="12">
        <v>937700</v>
      </c>
      <c r="E107" s="12">
        <v>937700</v>
      </c>
      <c r="F107" s="127">
        <f>D107-E107</f>
        <v>0</v>
      </c>
    </row>
    <row r="108" spans="1:6" ht="24">
      <c r="A108" s="93" t="s">
        <v>610</v>
      </c>
      <c r="B108" s="9" t="s">
        <v>67</v>
      </c>
      <c r="C108" s="9" t="s">
        <v>611</v>
      </c>
      <c r="D108" s="12">
        <f>D109+D111</f>
        <v>154600</v>
      </c>
      <c r="E108" s="12">
        <f>E109+E111</f>
        <v>154600</v>
      </c>
      <c r="F108" s="94">
        <f aca="true" t="shared" si="4" ref="F108:F117">D108-E108</f>
        <v>0</v>
      </c>
    </row>
    <row r="109" spans="1:6" ht="36">
      <c r="A109" s="93" t="s">
        <v>517</v>
      </c>
      <c r="B109" s="9" t="s">
        <v>67</v>
      </c>
      <c r="C109" s="9" t="s">
        <v>518</v>
      </c>
      <c r="D109" s="12">
        <f>D110</f>
        <v>154400</v>
      </c>
      <c r="E109" s="12">
        <f>E110</f>
        <v>154400</v>
      </c>
      <c r="F109" s="94">
        <f t="shared" si="4"/>
        <v>0</v>
      </c>
    </row>
    <row r="110" spans="1:6" ht="36">
      <c r="A110" s="93" t="s">
        <v>519</v>
      </c>
      <c r="B110" s="9" t="s">
        <v>67</v>
      </c>
      <c r="C110" s="9" t="s">
        <v>520</v>
      </c>
      <c r="D110" s="10">
        <v>154400</v>
      </c>
      <c r="E110" s="10">
        <v>154400</v>
      </c>
      <c r="F110" s="94">
        <f t="shared" si="4"/>
        <v>0</v>
      </c>
    </row>
    <row r="111" spans="1:6" ht="36">
      <c r="A111" s="93" t="s">
        <v>521</v>
      </c>
      <c r="B111" s="9" t="s">
        <v>67</v>
      </c>
      <c r="C111" s="9" t="s">
        <v>522</v>
      </c>
      <c r="D111" s="10">
        <f>D112</f>
        <v>200</v>
      </c>
      <c r="E111" s="12">
        <f>E112</f>
        <v>200</v>
      </c>
      <c r="F111" s="94">
        <f t="shared" si="4"/>
        <v>0</v>
      </c>
    </row>
    <row r="112" spans="1:6" ht="36">
      <c r="A112" s="93" t="s">
        <v>521</v>
      </c>
      <c r="B112" s="9" t="s">
        <v>67</v>
      </c>
      <c r="C112" s="9" t="s">
        <v>523</v>
      </c>
      <c r="D112" s="10">
        <v>200</v>
      </c>
      <c r="E112" s="12">
        <v>200</v>
      </c>
      <c r="F112" s="94">
        <f t="shared" si="4"/>
        <v>0</v>
      </c>
    </row>
    <row r="113" spans="1:6" ht="12.75">
      <c r="A113" s="93" t="s">
        <v>98</v>
      </c>
      <c r="B113" s="9" t="s">
        <v>67</v>
      </c>
      <c r="C113" s="9" t="s">
        <v>41</v>
      </c>
      <c r="D113" s="10">
        <f>D114+D116</f>
        <v>1428200</v>
      </c>
      <c r="E113" s="10">
        <f>E114+E116</f>
        <v>1125961</v>
      </c>
      <c r="F113" s="94">
        <f t="shared" si="4"/>
        <v>302239</v>
      </c>
    </row>
    <row r="114" spans="1:6" ht="48">
      <c r="A114" s="93" t="s">
        <v>524</v>
      </c>
      <c r="B114" s="9" t="s">
        <v>67</v>
      </c>
      <c r="C114" s="9" t="s">
        <v>525</v>
      </c>
      <c r="D114" s="10">
        <f>D115</f>
        <v>450000</v>
      </c>
      <c r="E114" s="12">
        <f>E115</f>
        <v>450000</v>
      </c>
      <c r="F114" s="94">
        <f t="shared" si="4"/>
        <v>0</v>
      </c>
    </row>
    <row r="115" spans="1:6" ht="48">
      <c r="A115" s="93" t="s">
        <v>526</v>
      </c>
      <c r="B115" s="9" t="s">
        <v>67</v>
      </c>
      <c r="C115" s="9" t="s">
        <v>527</v>
      </c>
      <c r="D115" s="10">
        <v>450000</v>
      </c>
      <c r="E115" s="10">
        <v>450000</v>
      </c>
      <c r="F115" s="94">
        <f t="shared" si="4"/>
        <v>0</v>
      </c>
    </row>
    <row r="116" spans="1:6" ht="24">
      <c r="A116" s="93" t="s">
        <v>94</v>
      </c>
      <c r="B116" s="9" t="s">
        <v>67</v>
      </c>
      <c r="C116" s="9" t="s">
        <v>95</v>
      </c>
      <c r="D116" s="10">
        <f>D117</f>
        <v>978200</v>
      </c>
      <c r="E116" s="10">
        <f>E117</f>
        <v>675961</v>
      </c>
      <c r="F116" s="94">
        <f t="shared" si="4"/>
        <v>302239</v>
      </c>
    </row>
    <row r="117" spans="1:6" ht="24">
      <c r="A117" s="93" t="s">
        <v>578</v>
      </c>
      <c r="B117" s="9" t="s">
        <v>67</v>
      </c>
      <c r="C117" s="9" t="s">
        <v>528</v>
      </c>
      <c r="D117" s="10">
        <v>978200</v>
      </c>
      <c r="E117" s="10">
        <v>675961</v>
      </c>
      <c r="F117" s="94">
        <f t="shared" si="4"/>
        <v>302239</v>
      </c>
    </row>
  </sheetData>
  <sheetProtection/>
  <mergeCells count="10">
    <mergeCell ref="A10:C10"/>
    <mergeCell ref="A12:C12"/>
    <mergeCell ref="A5:C5"/>
    <mergeCell ref="A6:D6"/>
    <mergeCell ref="A7:C7"/>
    <mergeCell ref="A8:C8"/>
    <mergeCell ref="A2:C2"/>
    <mergeCell ref="A3:D3"/>
    <mergeCell ref="A4:C4"/>
    <mergeCell ref="A9:C9"/>
  </mergeCells>
  <printOptions/>
  <pageMargins left="0.3937007874015748" right="0.3937007874015748" top="0.1968503937007874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5"/>
  <sheetViews>
    <sheetView view="pageBreakPreview" zoomScale="75" zoomScaleNormal="80" zoomScaleSheetLayoutView="75" zoomScalePageLayoutView="0" workbookViewId="0" topLeftCell="A1">
      <selection activeCell="D276" sqref="D276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6.875" style="0" customWidth="1"/>
    <col min="4" max="4" width="15.8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5.25" customHeight="1">
      <c r="A1" s="1"/>
      <c r="B1" s="2"/>
      <c r="C1" s="3"/>
      <c r="D1" s="3"/>
      <c r="E1" s="3"/>
      <c r="F1" s="3"/>
    </row>
    <row r="2" spans="1:6" ht="10.5" customHeight="1">
      <c r="A2" s="137" t="s">
        <v>566</v>
      </c>
      <c r="B2" s="137"/>
      <c r="C2" s="137"/>
      <c r="D2" s="137"/>
      <c r="E2" s="137"/>
      <c r="F2" s="137"/>
    </row>
    <row r="3" spans="1:6" ht="12.75">
      <c r="A3" s="138" t="s">
        <v>604</v>
      </c>
      <c r="B3" s="140" t="s">
        <v>605</v>
      </c>
      <c r="C3" s="140" t="s">
        <v>567</v>
      </c>
      <c r="D3" s="140" t="s">
        <v>120</v>
      </c>
      <c r="E3" s="140" t="s">
        <v>562</v>
      </c>
      <c r="F3" s="140" t="s">
        <v>563</v>
      </c>
    </row>
    <row r="4" spans="1:6" ht="12.75">
      <c r="A4" s="138"/>
      <c r="B4" s="140"/>
      <c r="C4" s="140"/>
      <c r="D4" s="140"/>
      <c r="E4" s="140"/>
      <c r="F4" s="140"/>
    </row>
    <row r="5" spans="1:6" ht="13.5" thickBot="1">
      <c r="A5" s="139"/>
      <c r="B5" s="141"/>
      <c r="C5" s="141"/>
      <c r="D5" s="141"/>
      <c r="E5" s="141"/>
      <c r="F5" s="141"/>
    </row>
    <row r="6" spans="1:6" ht="12.75">
      <c r="A6" s="64" t="s">
        <v>606</v>
      </c>
      <c r="B6" s="65" t="s">
        <v>607</v>
      </c>
      <c r="C6" s="66" t="s">
        <v>608</v>
      </c>
      <c r="D6" s="66" t="s">
        <v>609</v>
      </c>
      <c r="E6" s="66" t="s">
        <v>117</v>
      </c>
      <c r="F6" s="67" t="s">
        <v>564</v>
      </c>
    </row>
    <row r="7" spans="1:6" ht="12.75">
      <c r="A7" s="61" t="s">
        <v>99</v>
      </c>
      <c r="B7" s="63" t="s">
        <v>568</v>
      </c>
      <c r="C7" s="62" t="s">
        <v>118</v>
      </c>
      <c r="D7" s="113">
        <f>D9</f>
        <v>7177885.0600000005</v>
      </c>
      <c r="E7" s="113">
        <f>E9</f>
        <v>6730270.65</v>
      </c>
      <c r="F7" s="113">
        <f>E7-D7</f>
        <v>-447614.41000000015</v>
      </c>
    </row>
    <row r="8" spans="1:6" ht="12.75">
      <c r="A8" s="61" t="s">
        <v>145</v>
      </c>
      <c r="B8" s="63"/>
      <c r="C8" s="62"/>
      <c r="D8" s="114"/>
      <c r="E8" s="113"/>
      <c r="F8" s="115"/>
    </row>
    <row r="9" spans="1:6" ht="12.75">
      <c r="A9" s="61" t="s">
        <v>496</v>
      </c>
      <c r="B9" s="44" t="s">
        <v>568</v>
      </c>
      <c r="C9" s="95" t="s">
        <v>430</v>
      </c>
      <c r="D9" s="116">
        <f>D10+D124+D134+D149+D183+D205+D240+D247+D258</f>
        <v>7177885.0600000005</v>
      </c>
      <c r="E9" s="116">
        <f>E10+E124+E134+E149+E183+E205+E240+E247+E258</f>
        <v>6730270.65</v>
      </c>
      <c r="F9" s="117">
        <f aca="true" t="shared" si="0" ref="F9:F60">D9-E9</f>
        <v>447614.41000000015</v>
      </c>
    </row>
    <row r="10" spans="1:6" ht="12.75">
      <c r="A10" s="106" t="s">
        <v>58</v>
      </c>
      <c r="B10" s="103" t="s">
        <v>568</v>
      </c>
      <c r="C10" s="96" t="s">
        <v>431</v>
      </c>
      <c r="D10" s="118">
        <f>D11+D23+D83</f>
        <v>3585100</v>
      </c>
      <c r="E10" s="118">
        <f>E11+E23+E83</f>
        <v>3575989.58</v>
      </c>
      <c r="F10" s="119">
        <f t="shared" si="0"/>
        <v>9110.419999999925</v>
      </c>
    </row>
    <row r="11" spans="1:6" ht="25.5">
      <c r="A11" s="61" t="s">
        <v>59</v>
      </c>
      <c r="B11" s="44" t="s">
        <v>568</v>
      </c>
      <c r="C11" s="95" t="s">
        <v>432</v>
      </c>
      <c r="D11" s="116">
        <f>D12</f>
        <v>787400</v>
      </c>
      <c r="E11" s="116">
        <f>E12</f>
        <v>786986.7699999999</v>
      </c>
      <c r="F11" s="117">
        <f t="shared" si="0"/>
        <v>413.2300000000978</v>
      </c>
    </row>
    <row r="12" spans="1:6" ht="25.5">
      <c r="A12" s="61" t="s">
        <v>498</v>
      </c>
      <c r="B12" s="44" t="s">
        <v>568</v>
      </c>
      <c r="C12" s="95" t="s">
        <v>499</v>
      </c>
      <c r="D12" s="116">
        <f>D13+D18</f>
        <v>787400</v>
      </c>
      <c r="E12" s="116">
        <f>E13+E18</f>
        <v>786986.7699999999</v>
      </c>
      <c r="F12" s="117">
        <f t="shared" si="0"/>
        <v>413.2300000000978</v>
      </c>
    </row>
    <row r="13" spans="1:6" ht="23.25" customHeight="1">
      <c r="A13" s="61" t="s">
        <v>497</v>
      </c>
      <c r="B13" s="44" t="s">
        <v>568</v>
      </c>
      <c r="C13" s="95" t="s">
        <v>500</v>
      </c>
      <c r="D13" s="116">
        <f>D14</f>
        <v>760700</v>
      </c>
      <c r="E13" s="116">
        <f>E14</f>
        <v>760342.6399999999</v>
      </c>
      <c r="F13" s="117">
        <f t="shared" si="0"/>
        <v>357.36000000010245</v>
      </c>
    </row>
    <row r="14" spans="1:6" ht="12.75">
      <c r="A14" s="61" t="s">
        <v>550</v>
      </c>
      <c r="B14" s="44" t="s">
        <v>568</v>
      </c>
      <c r="C14" s="95" t="s">
        <v>501</v>
      </c>
      <c r="D14" s="116">
        <f>D15</f>
        <v>760700</v>
      </c>
      <c r="E14" s="116">
        <f>E15</f>
        <v>760342.6399999999</v>
      </c>
      <c r="F14" s="117">
        <f t="shared" si="0"/>
        <v>357.36000000010245</v>
      </c>
    </row>
    <row r="15" spans="1:6" ht="12.75">
      <c r="A15" s="61" t="s">
        <v>551</v>
      </c>
      <c r="B15" s="44" t="s">
        <v>568</v>
      </c>
      <c r="C15" s="95" t="s">
        <v>502</v>
      </c>
      <c r="D15" s="116">
        <f>D16+D17</f>
        <v>760700</v>
      </c>
      <c r="E15" s="116">
        <f>E16+E17</f>
        <v>760342.6399999999</v>
      </c>
      <c r="F15" s="117">
        <f t="shared" si="0"/>
        <v>357.36000000010245</v>
      </c>
    </row>
    <row r="16" spans="1:6" ht="12.75">
      <c r="A16" s="61" t="s">
        <v>552</v>
      </c>
      <c r="B16" s="44" t="s">
        <v>568</v>
      </c>
      <c r="C16" s="95" t="s">
        <v>503</v>
      </c>
      <c r="D16" s="116">
        <v>585000</v>
      </c>
      <c r="E16" s="116">
        <v>584908.32</v>
      </c>
      <c r="F16" s="117">
        <f t="shared" si="0"/>
        <v>91.68000000005122</v>
      </c>
    </row>
    <row r="17" spans="1:6" ht="12.75">
      <c r="A17" s="61" t="s">
        <v>553</v>
      </c>
      <c r="B17" s="44" t="s">
        <v>568</v>
      </c>
      <c r="C17" s="95" t="s">
        <v>504</v>
      </c>
      <c r="D17" s="116">
        <v>175700</v>
      </c>
      <c r="E17" s="116">
        <v>175434.32</v>
      </c>
      <c r="F17" s="117">
        <f t="shared" si="0"/>
        <v>265.679999999993</v>
      </c>
    </row>
    <row r="18" spans="1:6" ht="25.5">
      <c r="A18" s="61" t="s">
        <v>128</v>
      </c>
      <c r="B18" s="44" t="s">
        <v>568</v>
      </c>
      <c r="C18" s="95" t="s">
        <v>505</v>
      </c>
      <c r="D18" s="116">
        <f>D19</f>
        <v>26700</v>
      </c>
      <c r="E18" s="116">
        <f>E19</f>
        <v>26644.13</v>
      </c>
      <c r="F18" s="117">
        <f t="shared" si="0"/>
        <v>55.86999999999898</v>
      </c>
    </row>
    <row r="19" spans="1:6" ht="12.75">
      <c r="A19" s="61" t="s">
        <v>550</v>
      </c>
      <c r="B19" s="44" t="s">
        <v>568</v>
      </c>
      <c r="C19" s="95" t="s">
        <v>506</v>
      </c>
      <c r="D19" s="116">
        <f>D20</f>
        <v>26700</v>
      </c>
      <c r="E19" s="116">
        <f>E20</f>
        <v>26644.13</v>
      </c>
      <c r="F19" s="117">
        <f t="shared" si="0"/>
        <v>55.86999999999898</v>
      </c>
    </row>
    <row r="20" spans="1:6" ht="12.75">
      <c r="A20" s="61" t="s">
        <v>551</v>
      </c>
      <c r="B20" s="44" t="s">
        <v>568</v>
      </c>
      <c r="C20" s="95" t="s">
        <v>507</v>
      </c>
      <c r="D20" s="116">
        <f>D21+D22</f>
        <v>26700</v>
      </c>
      <c r="E20" s="116">
        <f>E21+E22</f>
        <v>26644.13</v>
      </c>
      <c r="F20" s="117">
        <f t="shared" si="0"/>
        <v>55.86999999999898</v>
      </c>
    </row>
    <row r="21" spans="1:6" ht="12.75">
      <c r="A21" s="61" t="s">
        <v>554</v>
      </c>
      <c r="B21" s="44" t="s">
        <v>568</v>
      </c>
      <c r="C21" s="95" t="s">
        <v>508</v>
      </c>
      <c r="D21" s="116">
        <v>20500</v>
      </c>
      <c r="E21" s="116">
        <v>20464</v>
      </c>
      <c r="F21" s="117">
        <f t="shared" si="0"/>
        <v>36</v>
      </c>
    </row>
    <row r="22" spans="1:6" ht="12.75">
      <c r="A22" s="61" t="s">
        <v>553</v>
      </c>
      <c r="B22" s="44" t="s">
        <v>568</v>
      </c>
      <c r="C22" s="95" t="s">
        <v>509</v>
      </c>
      <c r="D22" s="116">
        <v>6200</v>
      </c>
      <c r="E22" s="116">
        <v>6180.13</v>
      </c>
      <c r="F22" s="117">
        <f t="shared" si="0"/>
        <v>19.86999999999989</v>
      </c>
    </row>
    <row r="23" spans="1:6" ht="38.25">
      <c r="A23" s="61" t="s">
        <v>60</v>
      </c>
      <c r="B23" s="44" t="s">
        <v>568</v>
      </c>
      <c r="C23" s="95" t="s">
        <v>433</v>
      </c>
      <c r="D23" s="116">
        <f>D30+D70+D24</f>
        <v>2766700</v>
      </c>
      <c r="E23" s="116">
        <f>E30+E70+E24</f>
        <v>2764642.81</v>
      </c>
      <c r="F23" s="117">
        <f t="shared" si="0"/>
        <v>2057.189999999944</v>
      </c>
    </row>
    <row r="24" spans="1:6" ht="12.75">
      <c r="A24" s="61" t="s">
        <v>151</v>
      </c>
      <c r="B24" s="63" t="s">
        <v>568</v>
      </c>
      <c r="C24" s="95" t="s">
        <v>150</v>
      </c>
      <c r="D24" s="116">
        <f aca="true" t="shared" si="1" ref="D24:E28">D25</f>
        <v>0</v>
      </c>
      <c r="E24" s="116">
        <f t="shared" si="1"/>
        <v>0</v>
      </c>
      <c r="F24" s="115">
        <f t="shared" si="0"/>
        <v>0</v>
      </c>
    </row>
    <row r="25" spans="1:6" ht="52.5" customHeight="1">
      <c r="A25" s="61" t="s">
        <v>153</v>
      </c>
      <c r="B25" s="44" t="s">
        <v>568</v>
      </c>
      <c r="C25" s="95" t="s">
        <v>152</v>
      </c>
      <c r="D25" s="116">
        <f t="shared" si="1"/>
        <v>0</v>
      </c>
      <c r="E25" s="116">
        <f t="shared" si="1"/>
        <v>0</v>
      </c>
      <c r="F25" s="117">
        <f t="shared" si="0"/>
        <v>0</v>
      </c>
    </row>
    <row r="26" spans="1:6" ht="25.5">
      <c r="A26" s="61" t="s">
        <v>129</v>
      </c>
      <c r="B26" s="44" t="s">
        <v>568</v>
      </c>
      <c r="C26" s="95" t="s">
        <v>154</v>
      </c>
      <c r="D26" s="116">
        <f t="shared" si="1"/>
        <v>0</v>
      </c>
      <c r="E26" s="116">
        <f t="shared" si="1"/>
        <v>0</v>
      </c>
      <c r="F26" s="117">
        <f t="shared" si="0"/>
        <v>0</v>
      </c>
    </row>
    <row r="27" spans="1:6" ht="12.75">
      <c r="A27" s="61" t="s">
        <v>550</v>
      </c>
      <c r="B27" s="44" t="s">
        <v>568</v>
      </c>
      <c r="C27" s="95" t="s">
        <v>155</v>
      </c>
      <c r="D27" s="116">
        <f t="shared" si="1"/>
        <v>0</v>
      </c>
      <c r="E27" s="116">
        <f t="shared" si="1"/>
        <v>0</v>
      </c>
      <c r="F27" s="117">
        <f t="shared" si="0"/>
        <v>0</v>
      </c>
    </row>
    <row r="28" spans="1:6" ht="12.75">
      <c r="A28" s="61" t="s">
        <v>555</v>
      </c>
      <c r="B28" s="44" t="s">
        <v>568</v>
      </c>
      <c r="C28" s="95" t="s">
        <v>156</v>
      </c>
      <c r="D28" s="116">
        <f t="shared" si="1"/>
        <v>0</v>
      </c>
      <c r="E28" s="116">
        <f t="shared" si="1"/>
        <v>0</v>
      </c>
      <c r="F28" s="117">
        <f t="shared" si="0"/>
        <v>0</v>
      </c>
    </row>
    <row r="29" spans="1:6" ht="12.75">
      <c r="A29" s="61" t="s">
        <v>558</v>
      </c>
      <c r="B29" s="44" t="s">
        <v>568</v>
      </c>
      <c r="C29" s="95" t="s">
        <v>157</v>
      </c>
      <c r="D29" s="116">
        <v>0</v>
      </c>
      <c r="E29" s="116">
        <v>0</v>
      </c>
      <c r="F29" s="117">
        <f t="shared" si="0"/>
        <v>0</v>
      </c>
    </row>
    <row r="30" spans="1:6" ht="25.5">
      <c r="A30" s="61" t="s">
        <v>162</v>
      </c>
      <c r="B30" s="63" t="s">
        <v>568</v>
      </c>
      <c r="C30" s="95" t="s">
        <v>163</v>
      </c>
      <c r="D30" s="116">
        <f>D31+D43+D60</f>
        <v>2765900</v>
      </c>
      <c r="E30" s="116">
        <f>E31+E43+E60</f>
        <v>2763842.81</v>
      </c>
      <c r="F30" s="115">
        <f t="shared" si="0"/>
        <v>2057.189999999944</v>
      </c>
    </row>
    <row r="31" spans="1:6" ht="89.25">
      <c r="A31" s="61" t="s">
        <v>164</v>
      </c>
      <c r="B31" s="44" t="s">
        <v>568</v>
      </c>
      <c r="C31" s="95" t="s">
        <v>165</v>
      </c>
      <c r="D31" s="120">
        <f aca="true" t="shared" si="2" ref="D31:E34">D32</f>
        <v>2132200</v>
      </c>
      <c r="E31" s="120">
        <f t="shared" si="2"/>
        <v>2131865.9899999998</v>
      </c>
      <c r="F31" s="117"/>
    </row>
    <row r="32" spans="1:6" ht="51">
      <c r="A32" s="61" t="s">
        <v>166</v>
      </c>
      <c r="B32" s="44" t="s">
        <v>568</v>
      </c>
      <c r="C32" s="95" t="s">
        <v>167</v>
      </c>
      <c r="D32" s="120">
        <f t="shared" si="2"/>
        <v>2132200</v>
      </c>
      <c r="E32" s="120">
        <f t="shared" si="2"/>
        <v>2131865.9899999998</v>
      </c>
      <c r="F32" s="117">
        <f t="shared" si="0"/>
        <v>334.01000000024214</v>
      </c>
    </row>
    <row r="33" spans="1:6" ht="25.5">
      <c r="A33" s="61" t="s">
        <v>168</v>
      </c>
      <c r="B33" s="44" t="s">
        <v>568</v>
      </c>
      <c r="C33" s="95" t="s">
        <v>169</v>
      </c>
      <c r="D33" s="120">
        <f>D34+D38</f>
        <v>2132200</v>
      </c>
      <c r="E33" s="120">
        <f>E34+E38</f>
        <v>2131865.9899999998</v>
      </c>
      <c r="F33" s="117">
        <f t="shared" si="0"/>
        <v>334.01000000024214</v>
      </c>
    </row>
    <row r="34" spans="1:6" ht="27" customHeight="1">
      <c r="A34" s="61" t="s">
        <v>497</v>
      </c>
      <c r="B34" s="44" t="s">
        <v>568</v>
      </c>
      <c r="C34" s="95" t="s">
        <v>170</v>
      </c>
      <c r="D34" s="120">
        <f t="shared" si="2"/>
        <v>2037300</v>
      </c>
      <c r="E34" s="120">
        <f t="shared" si="2"/>
        <v>2037038.69</v>
      </c>
      <c r="F34" s="117">
        <f t="shared" si="0"/>
        <v>261.3100000000559</v>
      </c>
    </row>
    <row r="35" spans="1:6" ht="12.75">
      <c r="A35" s="61" t="s">
        <v>171</v>
      </c>
      <c r="B35" s="44" t="s">
        <v>568</v>
      </c>
      <c r="C35" s="95" t="s">
        <v>172</v>
      </c>
      <c r="D35" s="120">
        <f>D36+D37</f>
        <v>2037300</v>
      </c>
      <c r="E35" s="120">
        <f>E36+E37</f>
        <v>2037038.69</v>
      </c>
      <c r="F35" s="116">
        <f>F36</f>
        <v>80.62000000011176</v>
      </c>
    </row>
    <row r="36" spans="1:6" ht="12.75">
      <c r="A36" s="61" t="s">
        <v>173</v>
      </c>
      <c r="B36" s="44" t="s">
        <v>568</v>
      </c>
      <c r="C36" s="95" t="s">
        <v>174</v>
      </c>
      <c r="D36" s="120">
        <v>1571800</v>
      </c>
      <c r="E36" s="116">
        <v>1571719.38</v>
      </c>
      <c r="F36" s="117">
        <f t="shared" si="0"/>
        <v>80.62000000011176</v>
      </c>
    </row>
    <row r="37" spans="1:6" ht="12.75">
      <c r="A37" s="61" t="s">
        <v>175</v>
      </c>
      <c r="B37" s="44" t="s">
        <v>568</v>
      </c>
      <c r="C37" s="95" t="s">
        <v>176</v>
      </c>
      <c r="D37" s="120">
        <v>465500</v>
      </c>
      <c r="E37" s="116">
        <v>465319.31</v>
      </c>
      <c r="F37" s="117">
        <f t="shared" si="0"/>
        <v>180.69000000000233</v>
      </c>
    </row>
    <row r="38" spans="1:6" ht="25.5">
      <c r="A38" s="61" t="s">
        <v>128</v>
      </c>
      <c r="B38" s="44" t="s">
        <v>568</v>
      </c>
      <c r="C38" s="95" t="s">
        <v>177</v>
      </c>
      <c r="D38" s="120">
        <f>D39</f>
        <v>94900</v>
      </c>
      <c r="E38" s="120">
        <f>E39</f>
        <v>94827.3</v>
      </c>
      <c r="F38" s="117">
        <f t="shared" si="0"/>
        <v>72.69999999999709</v>
      </c>
    </row>
    <row r="39" spans="1:6" ht="12.75">
      <c r="A39" s="61" t="s">
        <v>550</v>
      </c>
      <c r="B39" s="44" t="s">
        <v>568</v>
      </c>
      <c r="C39" s="95" t="s">
        <v>178</v>
      </c>
      <c r="D39" s="120">
        <f>D40</f>
        <v>94900</v>
      </c>
      <c r="E39" s="120">
        <f>E40</f>
        <v>94827.3</v>
      </c>
      <c r="F39" s="117">
        <f t="shared" si="0"/>
        <v>72.69999999999709</v>
      </c>
    </row>
    <row r="40" spans="1:6" ht="12.75">
      <c r="A40" s="61" t="s">
        <v>551</v>
      </c>
      <c r="B40" s="44" t="s">
        <v>568</v>
      </c>
      <c r="C40" s="95" t="s">
        <v>179</v>
      </c>
      <c r="D40" s="120">
        <f>D41+D42</f>
        <v>94900</v>
      </c>
      <c r="E40" s="120">
        <f>E41+E42</f>
        <v>94827.3</v>
      </c>
      <c r="F40" s="116">
        <f>F41+F42</f>
        <v>72.70000000000073</v>
      </c>
    </row>
    <row r="41" spans="1:6" ht="12.75">
      <c r="A41" s="61" t="s">
        <v>554</v>
      </c>
      <c r="B41" s="44" t="s">
        <v>568</v>
      </c>
      <c r="C41" s="95" t="s">
        <v>180</v>
      </c>
      <c r="D41" s="120">
        <v>73000</v>
      </c>
      <c r="E41" s="116">
        <v>72948</v>
      </c>
      <c r="F41" s="117">
        <f t="shared" si="0"/>
        <v>52</v>
      </c>
    </row>
    <row r="42" spans="1:6" ht="12.75">
      <c r="A42" s="61" t="s">
        <v>553</v>
      </c>
      <c r="B42" s="44" t="s">
        <v>568</v>
      </c>
      <c r="C42" s="95" t="s">
        <v>181</v>
      </c>
      <c r="D42" s="120">
        <v>21900</v>
      </c>
      <c r="E42" s="116">
        <v>21879.3</v>
      </c>
      <c r="F42" s="117">
        <f t="shared" si="0"/>
        <v>20.700000000000728</v>
      </c>
    </row>
    <row r="43" spans="1:6" ht="89.25" customHeight="1">
      <c r="A43" s="100" t="s">
        <v>402</v>
      </c>
      <c r="B43" s="44" t="s">
        <v>568</v>
      </c>
      <c r="C43" s="99" t="s">
        <v>182</v>
      </c>
      <c r="D43" s="121">
        <f>D44</f>
        <v>523500</v>
      </c>
      <c r="E43" s="121">
        <f>E44</f>
        <v>522023.30000000005</v>
      </c>
      <c r="F43" s="122">
        <f t="shared" si="0"/>
        <v>1476.6999999999534</v>
      </c>
    </row>
    <row r="44" spans="1:6" ht="25.5">
      <c r="A44" s="61" t="s">
        <v>403</v>
      </c>
      <c r="B44" s="44" t="s">
        <v>568</v>
      </c>
      <c r="C44" s="95" t="s">
        <v>404</v>
      </c>
      <c r="D44" s="116">
        <f>D45</f>
        <v>523500</v>
      </c>
      <c r="E44" s="116">
        <f>E45</f>
        <v>522023.30000000005</v>
      </c>
      <c r="F44" s="117">
        <f t="shared" si="0"/>
        <v>1476.6999999999534</v>
      </c>
    </row>
    <row r="45" spans="1:6" ht="25.5">
      <c r="A45" s="61" t="s">
        <v>405</v>
      </c>
      <c r="B45" s="44" t="s">
        <v>568</v>
      </c>
      <c r="C45" s="95" t="s">
        <v>406</v>
      </c>
      <c r="D45" s="116">
        <f>D46+D51</f>
        <v>523500</v>
      </c>
      <c r="E45" s="116">
        <f>E46+E51</f>
        <v>522023.30000000005</v>
      </c>
      <c r="F45" s="117">
        <f t="shared" si="0"/>
        <v>1476.6999999999534</v>
      </c>
    </row>
    <row r="46" spans="1:6" ht="25.5">
      <c r="A46" s="61" t="s">
        <v>403</v>
      </c>
      <c r="B46" s="44" t="s">
        <v>568</v>
      </c>
      <c r="C46" s="95" t="s">
        <v>407</v>
      </c>
      <c r="D46" s="116">
        <f>D47</f>
        <v>0</v>
      </c>
      <c r="E46" s="116">
        <f>E47</f>
        <v>0</v>
      </c>
      <c r="F46" s="117">
        <f t="shared" si="0"/>
        <v>0</v>
      </c>
    </row>
    <row r="47" spans="1:6" ht="12.75">
      <c r="A47" s="61" t="s">
        <v>408</v>
      </c>
      <c r="B47" s="44" t="s">
        <v>568</v>
      </c>
      <c r="C47" s="95" t="s">
        <v>409</v>
      </c>
      <c r="D47" s="116">
        <f>D48+D49+D50</f>
        <v>0</v>
      </c>
      <c r="E47" s="116">
        <f>E48+E49+E50</f>
        <v>0</v>
      </c>
      <c r="F47" s="117">
        <f t="shared" si="0"/>
        <v>0</v>
      </c>
    </row>
    <row r="48" spans="1:6" ht="12.75">
      <c r="A48" s="61" t="s">
        <v>410</v>
      </c>
      <c r="B48" s="44" t="s">
        <v>568</v>
      </c>
      <c r="C48" s="95" t="s">
        <v>200</v>
      </c>
      <c r="D48" s="116">
        <v>0</v>
      </c>
      <c r="E48" s="116">
        <v>0</v>
      </c>
      <c r="F48" s="117">
        <f t="shared" si="0"/>
        <v>0</v>
      </c>
    </row>
    <row r="49" spans="1:6" ht="12.75">
      <c r="A49" s="61" t="s">
        <v>556</v>
      </c>
      <c r="B49" s="44" t="s">
        <v>568</v>
      </c>
      <c r="C49" s="95" t="s">
        <v>201</v>
      </c>
      <c r="D49" s="116">
        <v>0</v>
      </c>
      <c r="E49" s="116">
        <v>0</v>
      </c>
      <c r="F49" s="117">
        <f t="shared" si="0"/>
        <v>0</v>
      </c>
    </row>
    <row r="50" spans="1:6" ht="12.75">
      <c r="A50" s="61" t="s">
        <v>558</v>
      </c>
      <c r="B50" s="44" t="s">
        <v>568</v>
      </c>
      <c r="C50" s="95" t="s">
        <v>202</v>
      </c>
      <c r="D50" s="116">
        <v>0</v>
      </c>
      <c r="E50" s="116">
        <v>0</v>
      </c>
      <c r="F50" s="117">
        <f t="shared" si="0"/>
        <v>0</v>
      </c>
    </row>
    <row r="51" spans="1:6" ht="25.5">
      <c r="A51" s="61" t="s">
        <v>414</v>
      </c>
      <c r="B51" s="44" t="s">
        <v>568</v>
      </c>
      <c r="C51" s="95" t="s">
        <v>415</v>
      </c>
      <c r="D51" s="116">
        <f>D52+D58</f>
        <v>523500</v>
      </c>
      <c r="E51" s="116">
        <f>E52+E58</f>
        <v>522023.30000000005</v>
      </c>
      <c r="F51" s="117">
        <f t="shared" si="0"/>
        <v>1476.6999999999534</v>
      </c>
    </row>
    <row r="52" spans="1:6" ht="12.75">
      <c r="A52" s="61" t="s">
        <v>408</v>
      </c>
      <c r="B52" s="44" t="s">
        <v>568</v>
      </c>
      <c r="C52" s="95" t="s">
        <v>416</v>
      </c>
      <c r="D52" s="116">
        <f>D53+D54+D55+D56+D57</f>
        <v>438800</v>
      </c>
      <c r="E52" s="116">
        <f>E53+E54+E55+E56+E57</f>
        <v>438062.14</v>
      </c>
      <c r="F52" s="117">
        <f t="shared" si="0"/>
        <v>737.859999999986</v>
      </c>
    </row>
    <row r="53" spans="1:6" ht="12.75">
      <c r="A53" s="61" t="s">
        <v>410</v>
      </c>
      <c r="B53" s="44" t="s">
        <v>568</v>
      </c>
      <c r="C53" s="95" t="s">
        <v>411</v>
      </c>
      <c r="D53" s="116">
        <v>64200</v>
      </c>
      <c r="E53" s="116">
        <v>64146.4</v>
      </c>
      <c r="F53" s="117">
        <f t="shared" si="0"/>
        <v>53.599999999998545</v>
      </c>
    </row>
    <row r="54" spans="1:6" ht="12.75">
      <c r="A54" s="100" t="s">
        <v>417</v>
      </c>
      <c r="B54" s="44" t="s">
        <v>568</v>
      </c>
      <c r="C54" s="95" t="s">
        <v>418</v>
      </c>
      <c r="D54" s="116">
        <v>1800</v>
      </c>
      <c r="E54" s="116">
        <v>1735.54</v>
      </c>
      <c r="F54" s="117">
        <f t="shared" si="0"/>
        <v>64.46000000000004</v>
      </c>
    </row>
    <row r="55" spans="1:6" ht="12.75">
      <c r="A55" s="100" t="s">
        <v>419</v>
      </c>
      <c r="B55" s="44" t="s">
        <v>568</v>
      </c>
      <c r="C55" s="95" t="s">
        <v>420</v>
      </c>
      <c r="D55" s="116">
        <v>302600</v>
      </c>
      <c r="E55" s="116">
        <v>302516.07</v>
      </c>
      <c r="F55" s="117">
        <f t="shared" si="0"/>
        <v>83.92999999999302</v>
      </c>
    </row>
    <row r="56" spans="1:6" ht="12.75">
      <c r="A56" s="100" t="s">
        <v>556</v>
      </c>
      <c r="B56" s="44" t="s">
        <v>568</v>
      </c>
      <c r="C56" s="95" t="s">
        <v>412</v>
      </c>
      <c r="D56" s="116">
        <v>23300</v>
      </c>
      <c r="E56" s="116">
        <v>23279</v>
      </c>
      <c r="F56" s="117">
        <f t="shared" si="0"/>
        <v>21</v>
      </c>
    </row>
    <row r="57" spans="1:6" ht="12.75">
      <c r="A57" s="100" t="s">
        <v>558</v>
      </c>
      <c r="B57" s="44" t="s">
        <v>568</v>
      </c>
      <c r="C57" s="95" t="s">
        <v>413</v>
      </c>
      <c r="D57" s="116">
        <v>46900</v>
      </c>
      <c r="E57" s="116">
        <v>46385.13</v>
      </c>
      <c r="F57" s="117">
        <f t="shared" si="0"/>
        <v>514.8700000000026</v>
      </c>
    </row>
    <row r="58" spans="1:6" ht="12.75">
      <c r="A58" s="100" t="s">
        <v>490</v>
      </c>
      <c r="B58" s="44" t="s">
        <v>568</v>
      </c>
      <c r="C58" s="95" t="s">
        <v>422</v>
      </c>
      <c r="D58" s="116">
        <f>D59</f>
        <v>84700</v>
      </c>
      <c r="E58" s="116">
        <f>E59</f>
        <v>83961.16</v>
      </c>
      <c r="F58" s="117"/>
    </row>
    <row r="59" spans="1:6" ht="12.75">
      <c r="A59" s="100" t="s">
        <v>491</v>
      </c>
      <c r="B59" s="44" t="s">
        <v>568</v>
      </c>
      <c r="C59" s="95" t="s">
        <v>421</v>
      </c>
      <c r="D59" s="116">
        <v>84700</v>
      </c>
      <c r="E59" s="116">
        <v>83961.16</v>
      </c>
      <c r="F59" s="117">
        <f t="shared" si="0"/>
        <v>738.8399999999965</v>
      </c>
    </row>
    <row r="60" spans="1:6" ht="95.25" customHeight="1">
      <c r="A60" s="100" t="s">
        <v>402</v>
      </c>
      <c r="B60" s="44" t="s">
        <v>568</v>
      </c>
      <c r="C60" s="95" t="s">
        <v>183</v>
      </c>
      <c r="D60" s="120">
        <f>D61</f>
        <v>110200</v>
      </c>
      <c r="E60" s="120">
        <f>E61</f>
        <v>109953.51999999999</v>
      </c>
      <c r="F60" s="117">
        <f t="shared" si="0"/>
        <v>246.48000000001048</v>
      </c>
    </row>
    <row r="61" spans="1:6" ht="12.75">
      <c r="A61" s="100" t="s">
        <v>184</v>
      </c>
      <c r="B61" s="44" t="s">
        <v>568</v>
      </c>
      <c r="C61" s="95" t="s">
        <v>185</v>
      </c>
      <c r="D61" s="116">
        <f>D62</f>
        <v>110200</v>
      </c>
      <c r="E61" s="116">
        <f>E62</f>
        <v>109953.51999999999</v>
      </c>
      <c r="F61" s="117"/>
    </row>
    <row r="62" spans="1:6" ht="92.25" customHeight="1">
      <c r="A62" s="100" t="s">
        <v>436</v>
      </c>
      <c r="B62" s="44" t="s">
        <v>568</v>
      </c>
      <c r="C62" s="95" t="s">
        <v>183</v>
      </c>
      <c r="D62" s="116">
        <f>D64+D67</f>
        <v>110200</v>
      </c>
      <c r="E62" s="116">
        <f>E64+E67</f>
        <v>109953.51999999999</v>
      </c>
      <c r="F62" s="117"/>
    </row>
    <row r="63" spans="1:6" ht="12.75">
      <c r="A63" s="100" t="s">
        <v>186</v>
      </c>
      <c r="B63" s="44" t="s">
        <v>568</v>
      </c>
      <c r="C63" s="95" t="s">
        <v>187</v>
      </c>
      <c r="D63" s="116">
        <f>D64+D67</f>
        <v>110200</v>
      </c>
      <c r="E63" s="116">
        <f>E64+E67</f>
        <v>109953.51999999999</v>
      </c>
      <c r="F63" s="117"/>
    </row>
    <row r="64" spans="1:6" ht="18" customHeight="1">
      <c r="A64" s="100" t="s">
        <v>437</v>
      </c>
      <c r="B64" s="44" t="s">
        <v>568</v>
      </c>
      <c r="C64" s="95" t="s">
        <v>188</v>
      </c>
      <c r="D64" s="116">
        <f>D65</f>
        <v>81100</v>
      </c>
      <c r="E64" s="116">
        <f>E65</f>
        <v>64896.5</v>
      </c>
      <c r="F64" s="117"/>
    </row>
    <row r="65" spans="1:6" ht="12.75">
      <c r="A65" s="100" t="s">
        <v>438</v>
      </c>
      <c r="B65" s="44" t="s">
        <v>568</v>
      </c>
      <c r="C65" s="95" t="s">
        <v>189</v>
      </c>
      <c r="D65" s="116">
        <f>D66</f>
        <v>81100</v>
      </c>
      <c r="E65" s="116">
        <f>E66</f>
        <v>64896.5</v>
      </c>
      <c r="F65" s="117"/>
    </row>
    <row r="66" spans="1:6" ht="12.75">
      <c r="A66" s="100" t="s">
        <v>439</v>
      </c>
      <c r="B66" s="44" t="s">
        <v>568</v>
      </c>
      <c r="C66" s="95" t="s">
        <v>190</v>
      </c>
      <c r="D66" s="116">
        <v>81100</v>
      </c>
      <c r="E66" s="116">
        <v>64896.5</v>
      </c>
      <c r="F66" s="117"/>
    </row>
    <row r="67" spans="1:6" ht="12.75">
      <c r="A67" s="100" t="s">
        <v>440</v>
      </c>
      <c r="B67" s="44" t="s">
        <v>568</v>
      </c>
      <c r="C67" s="95" t="s">
        <v>191</v>
      </c>
      <c r="D67" s="116">
        <f>D68</f>
        <v>29100</v>
      </c>
      <c r="E67" s="116">
        <f>E68</f>
        <v>45057.02</v>
      </c>
      <c r="F67" s="117"/>
    </row>
    <row r="68" spans="1:6" ht="12.75">
      <c r="A68" s="100" t="s">
        <v>438</v>
      </c>
      <c r="B68" s="44" t="s">
        <v>568</v>
      </c>
      <c r="C68" s="95" t="s">
        <v>192</v>
      </c>
      <c r="D68" s="116">
        <f>D69</f>
        <v>29100</v>
      </c>
      <c r="E68" s="116">
        <f>E69</f>
        <v>45057.02</v>
      </c>
      <c r="F68" s="117"/>
    </row>
    <row r="69" spans="1:6" ht="12.75">
      <c r="A69" s="100" t="s">
        <v>439</v>
      </c>
      <c r="B69" s="44" t="s">
        <v>568</v>
      </c>
      <c r="C69" s="95" t="s">
        <v>193</v>
      </c>
      <c r="D69" s="116">
        <v>29100</v>
      </c>
      <c r="E69" s="116">
        <v>45057.02</v>
      </c>
      <c r="F69" s="117"/>
    </row>
    <row r="70" spans="1:6" ht="12.75">
      <c r="A70" s="100" t="s">
        <v>130</v>
      </c>
      <c r="B70" s="44" t="s">
        <v>568</v>
      </c>
      <c r="C70" s="95" t="s">
        <v>441</v>
      </c>
      <c r="D70" s="120">
        <f>D71+D79</f>
        <v>800</v>
      </c>
      <c r="E70" s="120">
        <f>E71+E79</f>
        <v>800</v>
      </c>
      <c r="F70" s="117">
        <f aca="true" t="shared" si="3" ref="F70:F97">D70-E70</f>
        <v>0</v>
      </c>
    </row>
    <row r="71" spans="1:6" ht="12.75">
      <c r="A71" s="100" t="s">
        <v>438</v>
      </c>
      <c r="B71" s="44" t="s">
        <v>568</v>
      </c>
      <c r="C71" s="95" t="s">
        <v>442</v>
      </c>
      <c r="D71" s="116">
        <f aca="true" t="shared" si="4" ref="D71:E77">D72</f>
        <v>200</v>
      </c>
      <c r="E71" s="116">
        <f t="shared" si="4"/>
        <v>200</v>
      </c>
      <c r="F71" s="117"/>
    </row>
    <row r="72" spans="1:6" ht="129" customHeight="1">
      <c r="A72" s="100" t="s">
        <v>443</v>
      </c>
      <c r="B72" s="44" t="s">
        <v>568</v>
      </c>
      <c r="C72" s="95" t="s">
        <v>444</v>
      </c>
      <c r="D72" s="116">
        <f t="shared" si="4"/>
        <v>200</v>
      </c>
      <c r="E72" s="116">
        <f t="shared" si="4"/>
        <v>200</v>
      </c>
      <c r="F72" s="117">
        <f t="shared" si="3"/>
        <v>0</v>
      </c>
    </row>
    <row r="73" spans="1:6" ht="25.5">
      <c r="A73" s="100" t="s">
        <v>445</v>
      </c>
      <c r="B73" s="44" t="s">
        <v>568</v>
      </c>
      <c r="C73" s="95" t="s">
        <v>446</v>
      </c>
      <c r="D73" s="116">
        <f t="shared" si="4"/>
        <v>200</v>
      </c>
      <c r="E73" s="116">
        <f t="shared" si="4"/>
        <v>200</v>
      </c>
      <c r="F73" s="117">
        <f t="shared" si="3"/>
        <v>0</v>
      </c>
    </row>
    <row r="74" spans="1:6" ht="12.75">
      <c r="A74" s="100" t="s">
        <v>557</v>
      </c>
      <c r="B74" s="44" t="s">
        <v>568</v>
      </c>
      <c r="C74" s="95" t="s">
        <v>447</v>
      </c>
      <c r="D74" s="116">
        <f t="shared" si="4"/>
        <v>200</v>
      </c>
      <c r="E74" s="116">
        <f t="shared" si="4"/>
        <v>200</v>
      </c>
      <c r="F74" s="117">
        <f t="shared" si="3"/>
        <v>0</v>
      </c>
    </row>
    <row r="75" spans="1:6" ht="12.75">
      <c r="A75" s="100" t="s">
        <v>559</v>
      </c>
      <c r="B75" s="44" t="s">
        <v>568</v>
      </c>
      <c r="C75" s="95" t="s">
        <v>448</v>
      </c>
      <c r="D75" s="116">
        <f t="shared" si="4"/>
        <v>200</v>
      </c>
      <c r="E75" s="116">
        <f t="shared" si="4"/>
        <v>200</v>
      </c>
      <c r="F75" s="117">
        <f t="shared" si="3"/>
        <v>0</v>
      </c>
    </row>
    <row r="76" spans="1:6" ht="25.5">
      <c r="A76" s="100" t="s">
        <v>129</v>
      </c>
      <c r="B76" s="44" t="s">
        <v>568</v>
      </c>
      <c r="C76" s="95" t="s">
        <v>449</v>
      </c>
      <c r="D76" s="116">
        <f t="shared" si="4"/>
        <v>200</v>
      </c>
      <c r="E76" s="116">
        <f>E77</f>
        <v>200</v>
      </c>
      <c r="F76" s="117">
        <f t="shared" si="3"/>
        <v>0</v>
      </c>
    </row>
    <row r="77" spans="1:6" ht="12.75">
      <c r="A77" s="100" t="s">
        <v>557</v>
      </c>
      <c r="B77" s="44" t="s">
        <v>568</v>
      </c>
      <c r="C77" s="95" t="s">
        <v>450</v>
      </c>
      <c r="D77" s="116">
        <f t="shared" si="4"/>
        <v>200</v>
      </c>
      <c r="E77" s="116">
        <f>E78</f>
        <v>200</v>
      </c>
      <c r="F77" s="117">
        <f t="shared" si="3"/>
        <v>0</v>
      </c>
    </row>
    <row r="78" spans="1:6" ht="12.75">
      <c r="A78" s="100" t="s">
        <v>559</v>
      </c>
      <c r="B78" s="44" t="s">
        <v>568</v>
      </c>
      <c r="C78" s="95" t="s">
        <v>451</v>
      </c>
      <c r="D78" s="116">
        <v>200</v>
      </c>
      <c r="E78" s="116">
        <v>200</v>
      </c>
      <c r="F78" s="117">
        <f t="shared" si="3"/>
        <v>0</v>
      </c>
    </row>
    <row r="79" spans="1:6" ht="76.5">
      <c r="A79" s="100" t="s">
        <v>194</v>
      </c>
      <c r="B79" s="44" t="s">
        <v>568</v>
      </c>
      <c r="C79" s="95" t="s">
        <v>195</v>
      </c>
      <c r="D79" s="116">
        <f aca="true" t="shared" si="5" ref="D79:E81">D80</f>
        <v>600</v>
      </c>
      <c r="E79" s="116">
        <f t="shared" si="5"/>
        <v>600</v>
      </c>
      <c r="F79" s="117"/>
    </row>
    <row r="80" spans="1:6" ht="12.75">
      <c r="A80" s="100" t="s">
        <v>98</v>
      </c>
      <c r="B80" s="44" t="s">
        <v>568</v>
      </c>
      <c r="C80" s="95" t="s">
        <v>196</v>
      </c>
      <c r="D80" s="116">
        <f t="shared" si="5"/>
        <v>600</v>
      </c>
      <c r="E80" s="116">
        <f t="shared" si="5"/>
        <v>600</v>
      </c>
      <c r="F80" s="117"/>
    </row>
    <row r="81" spans="1:6" ht="12.75">
      <c r="A81" s="100" t="s">
        <v>434</v>
      </c>
      <c r="B81" s="44" t="s">
        <v>568</v>
      </c>
      <c r="C81" s="95" t="s">
        <v>197</v>
      </c>
      <c r="D81" s="116">
        <f t="shared" si="5"/>
        <v>600</v>
      </c>
      <c r="E81" s="116">
        <f t="shared" si="5"/>
        <v>600</v>
      </c>
      <c r="F81" s="117"/>
    </row>
    <row r="82" spans="1:6" ht="25.5">
      <c r="A82" s="100" t="s">
        <v>435</v>
      </c>
      <c r="B82" s="44" t="s">
        <v>568</v>
      </c>
      <c r="C82" s="95" t="s">
        <v>198</v>
      </c>
      <c r="D82" s="116">
        <v>600</v>
      </c>
      <c r="E82" s="116">
        <v>600</v>
      </c>
      <c r="F82" s="117"/>
    </row>
    <row r="83" spans="1:6" ht="12.75">
      <c r="A83" s="102" t="s">
        <v>61</v>
      </c>
      <c r="B83" s="44" t="s">
        <v>568</v>
      </c>
      <c r="C83" s="96" t="s">
        <v>454</v>
      </c>
      <c r="D83" s="118">
        <f>D84+D92+D98+D104+D110+D116</f>
        <v>31000</v>
      </c>
      <c r="E83" s="118">
        <f>E84+E92+E98+E104+E110+E116</f>
        <v>24360</v>
      </c>
      <c r="F83" s="117">
        <f t="shared" si="3"/>
        <v>6640</v>
      </c>
    </row>
    <row r="84" spans="1:6" ht="12.75">
      <c r="A84" s="100" t="s">
        <v>199</v>
      </c>
      <c r="B84" s="44" t="s">
        <v>568</v>
      </c>
      <c r="C84" s="95" t="s">
        <v>455</v>
      </c>
      <c r="D84" s="116">
        <f>D85</f>
        <v>2000</v>
      </c>
      <c r="E84" s="116">
        <f>E85</f>
        <v>0</v>
      </c>
      <c r="F84" s="117">
        <f t="shared" si="3"/>
        <v>2000</v>
      </c>
    </row>
    <row r="85" spans="1:6" ht="18.75" customHeight="1">
      <c r="A85" s="101" t="s">
        <v>438</v>
      </c>
      <c r="B85" s="44" t="s">
        <v>568</v>
      </c>
      <c r="C85" s="95" t="s">
        <v>456</v>
      </c>
      <c r="D85" s="116">
        <f>D86</f>
        <v>2000</v>
      </c>
      <c r="E85" s="116">
        <f>E86</f>
        <v>0</v>
      </c>
      <c r="F85" s="117"/>
    </row>
    <row r="86" spans="1:6" ht="51">
      <c r="A86" s="100" t="s">
        <v>203</v>
      </c>
      <c r="B86" s="44" t="s">
        <v>568</v>
      </c>
      <c r="C86" s="95" t="s">
        <v>204</v>
      </c>
      <c r="D86" s="116">
        <f>D87</f>
        <v>2000</v>
      </c>
      <c r="E86" s="116">
        <v>0</v>
      </c>
      <c r="F86" s="117">
        <f t="shared" si="3"/>
        <v>2000</v>
      </c>
    </row>
    <row r="87" spans="1:6" ht="25.5">
      <c r="A87" s="100" t="s">
        <v>129</v>
      </c>
      <c r="B87" s="44" t="s">
        <v>568</v>
      </c>
      <c r="C87" s="95" t="s">
        <v>205</v>
      </c>
      <c r="D87" s="116">
        <f>D88</f>
        <v>2000</v>
      </c>
      <c r="E87" s="116">
        <v>0</v>
      </c>
      <c r="F87" s="117">
        <f t="shared" si="3"/>
        <v>2000</v>
      </c>
    </row>
    <row r="88" spans="1:6" ht="12.75">
      <c r="A88" s="100" t="s">
        <v>550</v>
      </c>
      <c r="B88" s="44" t="s">
        <v>568</v>
      </c>
      <c r="C88" s="95" t="s">
        <v>206</v>
      </c>
      <c r="D88" s="116">
        <f>D89</f>
        <v>2000</v>
      </c>
      <c r="E88" s="116">
        <v>0</v>
      </c>
      <c r="F88" s="117">
        <f t="shared" si="3"/>
        <v>2000</v>
      </c>
    </row>
    <row r="89" spans="1:6" ht="12.75">
      <c r="A89" s="100" t="s">
        <v>555</v>
      </c>
      <c r="B89" s="44" t="s">
        <v>568</v>
      </c>
      <c r="C89" s="95" t="s">
        <v>207</v>
      </c>
      <c r="D89" s="116">
        <f>D91</f>
        <v>2000</v>
      </c>
      <c r="E89" s="116">
        <v>0</v>
      </c>
      <c r="F89" s="117">
        <f t="shared" si="3"/>
        <v>2000</v>
      </c>
    </row>
    <row r="90" spans="1:6" ht="12.75">
      <c r="A90" s="100" t="s">
        <v>208</v>
      </c>
      <c r="B90" s="44" t="s">
        <v>568</v>
      </c>
      <c r="C90" s="95" t="s">
        <v>209</v>
      </c>
      <c r="D90" s="116">
        <v>0</v>
      </c>
      <c r="E90" s="116">
        <v>0</v>
      </c>
      <c r="F90" s="117"/>
    </row>
    <row r="91" spans="1:6" ht="12.75">
      <c r="A91" s="100" t="s">
        <v>457</v>
      </c>
      <c r="B91" s="44" t="s">
        <v>568</v>
      </c>
      <c r="C91" s="95" t="s">
        <v>210</v>
      </c>
      <c r="D91" s="116">
        <v>2000</v>
      </c>
      <c r="E91" s="116">
        <v>0</v>
      </c>
      <c r="F91" s="117">
        <f t="shared" si="3"/>
        <v>2000</v>
      </c>
    </row>
    <row r="92" spans="1:6" ht="12.75">
      <c r="A92" s="100" t="s">
        <v>211</v>
      </c>
      <c r="B92" s="44" t="s">
        <v>568</v>
      </c>
      <c r="C92" s="95" t="s">
        <v>212</v>
      </c>
      <c r="D92" s="116">
        <f aca="true" t="shared" si="6" ref="D92:E96">D93</f>
        <v>20000</v>
      </c>
      <c r="E92" s="116">
        <f t="shared" si="6"/>
        <v>19360</v>
      </c>
      <c r="F92" s="117">
        <f t="shared" si="3"/>
        <v>640</v>
      </c>
    </row>
    <row r="93" spans="1:6" ht="69" customHeight="1">
      <c r="A93" s="100" t="s">
        <v>213</v>
      </c>
      <c r="B93" s="44" t="s">
        <v>568</v>
      </c>
      <c r="C93" s="95" t="s">
        <v>214</v>
      </c>
      <c r="D93" s="116">
        <f t="shared" si="6"/>
        <v>20000</v>
      </c>
      <c r="E93" s="116">
        <f t="shared" si="6"/>
        <v>19360</v>
      </c>
      <c r="F93" s="117"/>
    </row>
    <row r="94" spans="1:6" ht="25.5">
      <c r="A94" s="100" t="s">
        <v>129</v>
      </c>
      <c r="B94" s="44" t="s">
        <v>568</v>
      </c>
      <c r="C94" s="95" t="s">
        <v>215</v>
      </c>
      <c r="D94" s="116">
        <f t="shared" si="6"/>
        <v>20000</v>
      </c>
      <c r="E94" s="116">
        <f t="shared" si="6"/>
        <v>19360</v>
      </c>
      <c r="F94" s="117">
        <f t="shared" si="3"/>
        <v>640</v>
      </c>
    </row>
    <row r="95" spans="1:6" ht="12.75">
      <c r="A95" s="100" t="s">
        <v>550</v>
      </c>
      <c r="B95" s="44" t="s">
        <v>568</v>
      </c>
      <c r="C95" s="95" t="s">
        <v>216</v>
      </c>
      <c r="D95" s="116">
        <f t="shared" si="6"/>
        <v>20000</v>
      </c>
      <c r="E95" s="116">
        <f t="shared" si="6"/>
        <v>19360</v>
      </c>
      <c r="F95" s="117">
        <f t="shared" si="3"/>
        <v>640</v>
      </c>
    </row>
    <row r="96" spans="1:6" ht="12.75">
      <c r="A96" s="100" t="s">
        <v>555</v>
      </c>
      <c r="B96" s="44" t="s">
        <v>568</v>
      </c>
      <c r="C96" s="95" t="s">
        <v>217</v>
      </c>
      <c r="D96" s="116">
        <f t="shared" si="6"/>
        <v>20000</v>
      </c>
      <c r="E96" s="116">
        <f t="shared" si="6"/>
        <v>19360</v>
      </c>
      <c r="F96" s="117">
        <f t="shared" si="3"/>
        <v>640</v>
      </c>
    </row>
    <row r="97" spans="1:6" ht="12.75">
      <c r="A97" s="100" t="s">
        <v>457</v>
      </c>
      <c r="B97" s="44" t="s">
        <v>568</v>
      </c>
      <c r="C97" s="95" t="s">
        <v>370</v>
      </c>
      <c r="D97" s="116">
        <v>20000</v>
      </c>
      <c r="E97" s="116">
        <v>19360</v>
      </c>
      <c r="F97" s="117">
        <f t="shared" si="3"/>
        <v>640</v>
      </c>
    </row>
    <row r="98" spans="1:6" ht="25.5">
      <c r="A98" s="100" t="s">
        <v>371</v>
      </c>
      <c r="B98" s="44" t="s">
        <v>568</v>
      </c>
      <c r="C98" s="95" t="s">
        <v>372</v>
      </c>
      <c r="D98" s="116">
        <f aca="true" t="shared" si="7" ref="D98:E100">D99</f>
        <v>1000</v>
      </c>
      <c r="E98" s="116">
        <f t="shared" si="7"/>
        <v>0</v>
      </c>
      <c r="F98" s="117">
        <f>D98-E98</f>
        <v>1000</v>
      </c>
    </row>
    <row r="99" spans="1:6" ht="83.25" customHeight="1">
      <c r="A99" s="100" t="s">
        <v>373</v>
      </c>
      <c r="B99" s="44" t="s">
        <v>568</v>
      </c>
      <c r="C99" s="95" t="s">
        <v>374</v>
      </c>
      <c r="D99" s="116">
        <f t="shared" si="7"/>
        <v>1000</v>
      </c>
      <c r="E99" s="116">
        <f t="shared" si="7"/>
        <v>0</v>
      </c>
      <c r="F99" s="117"/>
    </row>
    <row r="100" spans="1:6" ht="25.5">
      <c r="A100" s="100" t="s">
        <v>414</v>
      </c>
      <c r="B100" s="44" t="s">
        <v>568</v>
      </c>
      <c r="C100" s="95" t="s">
        <v>375</v>
      </c>
      <c r="D100" s="116">
        <f t="shared" si="7"/>
        <v>1000</v>
      </c>
      <c r="E100" s="116">
        <f t="shared" si="7"/>
        <v>0</v>
      </c>
      <c r="F100" s="117">
        <f>D100-E100</f>
        <v>1000</v>
      </c>
    </row>
    <row r="101" spans="1:6" ht="12.75">
      <c r="A101" s="100" t="s">
        <v>555</v>
      </c>
      <c r="B101" s="44" t="s">
        <v>568</v>
      </c>
      <c r="C101" s="95" t="s">
        <v>376</v>
      </c>
      <c r="D101" s="116">
        <f>D103</f>
        <v>1000</v>
      </c>
      <c r="E101" s="116">
        <f>E103</f>
        <v>0</v>
      </c>
      <c r="F101" s="117">
        <f>D101-E101</f>
        <v>1000</v>
      </c>
    </row>
    <row r="102" spans="1:6" ht="12.75">
      <c r="A102" s="100"/>
      <c r="B102" s="44" t="s">
        <v>568</v>
      </c>
      <c r="C102" s="95" t="s">
        <v>377</v>
      </c>
      <c r="D102" s="116">
        <f>D103</f>
        <v>1000</v>
      </c>
      <c r="E102" s="116"/>
      <c r="F102" s="117"/>
    </row>
    <row r="103" spans="1:6" ht="12.75">
      <c r="A103" s="100" t="s">
        <v>457</v>
      </c>
      <c r="B103" s="44" t="s">
        <v>568</v>
      </c>
      <c r="C103" s="95" t="s">
        <v>378</v>
      </c>
      <c r="D103" s="116">
        <v>1000</v>
      </c>
      <c r="E103" s="116">
        <v>0</v>
      </c>
      <c r="F103" s="117">
        <f>D103-E103</f>
        <v>1000</v>
      </c>
    </row>
    <row r="104" spans="1:6" ht="25.5">
      <c r="A104" s="100" t="s">
        <v>379</v>
      </c>
      <c r="B104" s="44" t="s">
        <v>568</v>
      </c>
      <c r="C104" s="95" t="s">
        <v>380</v>
      </c>
      <c r="D104" s="116">
        <f aca="true" t="shared" si="8" ref="D104:E108">D105</f>
        <v>1000</v>
      </c>
      <c r="E104" s="116">
        <f t="shared" si="8"/>
        <v>0</v>
      </c>
      <c r="F104" s="117">
        <f>D104-E104</f>
        <v>1000</v>
      </c>
    </row>
    <row r="105" spans="1:6" ht="76.5">
      <c r="A105" s="100" t="s">
        <v>373</v>
      </c>
      <c r="B105" s="44" t="s">
        <v>568</v>
      </c>
      <c r="C105" s="95" t="s">
        <v>381</v>
      </c>
      <c r="D105" s="116">
        <f t="shared" si="8"/>
        <v>1000</v>
      </c>
      <c r="E105" s="116">
        <f t="shared" si="8"/>
        <v>0</v>
      </c>
      <c r="F105" s="117"/>
    </row>
    <row r="106" spans="1:6" ht="25.5">
      <c r="A106" s="100" t="s">
        <v>414</v>
      </c>
      <c r="B106" s="44" t="s">
        <v>568</v>
      </c>
      <c r="C106" s="95" t="s">
        <v>382</v>
      </c>
      <c r="D106" s="116">
        <f t="shared" si="8"/>
        <v>1000</v>
      </c>
      <c r="E106" s="116">
        <f t="shared" si="8"/>
        <v>0</v>
      </c>
      <c r="F106" s="117"/>
    </row>
    <row r="107" spans="1:6" ht="12.75">
      <c r="A107" s="100" t="s">
        <v>555</v>
      </c>
      <c r="B107" s="44" t="s">
        <v>568</v>
      </c>
      <c r="C107" s="95" t="s">
        <v>383</v>
      </c>
      <c r="D107" s="116">
        <f t="shared" si="8"/>
        <v>1000</v>
      </c>
      <c r="E107" s="116">
        <f t="shared" si="8"/>
        <v>0</v>
      </c>
      <c r="F107" s="117"/>
    </row>
    <row r="108" spans="1:6" ht="12.75">
      <c r="A108" s="100" t="s">
        <v>438</v>
      </c>
      <c r="B108" s="44" t="s">
        <v>568</v>
      </c>
      <c r="C108" s="95" t="s">
        <v>384</v>
      </c>
      <c r="D108" s="116">
        <f t="shared" si="8"/>
        <v>1000</v>
      </c>
      <c r="E108" s="116">
        <f t="shared" si="8"/>
        <v>0</v>
      </c>
      <c r="F108" s="117"/>
    </row>
    <row r="109" spans="1:6" ht="12.75">
      <c r="A109" s="100" t="s">
        <v>457</v>
      </c>
      <c r="B109" s="44" t="s">
        <v>568</v>
      </c>
      <c r="C109" s="95" t="s">
        <v>385</v>
      </c>
      <c r="D109" s="116">
        <v>1000</v>
      </c>
      <c r="E109" s="116">
        <v>0</v>
      </c>
      <c r="F109" s="117"/>
    </row>
    <row r="110" spans="1:6" ht="25.5">
      <c r="A110" s="100" t="s">
        <v>386</v>
      </c>
      <c r="B110" s="44" t="s">
        <v>568</v>
      </c>
      <c r="C110" s="95" t="s">
        <v>387</v>
      </c>
      <c r="D110" s="116">
        <f aca="true" t="shared" si="9" ref="D110:E114">D111</f>
        <v>2000</v>
      </c>
      <c r="E110" s="116">
        <f t="shared" si="9"/>
        <v>0</v>
      </c>
      <c r="F110" s="117"/>
    </row>
    <row r="111" spans="1:6" ht="76.5">
      <c r="A111" s="100" t="s">
        <v>373</v>
      </c>
      <c r="B111" s="44" t="s">
        <v>568</v>
      </c>
      <c r="C111" s="95" t="s">
        <v>388</v>
      </c>
      <c r="D111" s="116">
        <f t="shared" si="9"/>
        <v>2000</v>
      </c>
      <c r="E111" s="116">
        <f t="shared" si="9"/>
        <v>0</v>
      </c>
      <c r="F111" s="117"/>
    </row>
    <row r="112" spans="1:6" ht="25.5">
      <c r="A112" s="100" t="s">
        <v>414</v>
      </c>
      <c r="B112" s="44" t="s">
        <v>568</v>
      </c>
      <c r="C112" s="95" t="s">
        <v>389</v>
      </c>
      <c r="D112" s="116">
        <f t="shared" si="9"/>
        <v>2000</v>
      </c>
      <c r="E112" s="116">
        <f t="shared" si="9"/>
        <v>0</v>
      </c>
      <c r="F112" s="117"/>
    </row>
    <row r="113" spans="1:6" ht="12.75">
      <c r="A113" s="101" t="s">
        <v>438</v>
      </c>
      <c r="B113" s="44" t="s">
        <v>568</v>
      </c>
      <c r="C113" s="95" t="s">
        <v>390</v>
      </c>
      <c r="D113" s="116">
        <f t="shared" si="9"/>
        <v>2000</v>
      </c>
      <c r="E113" s="116">
        <f t="shared" si="9"/>
        <v>0</v>
      </c>
      <c r="F113" s="117"/>
    </row>
    <row r="114" spans="1:6" ht="12.75">
      <c r="A114" s="100" t="s">
        <v>555</v>
      </c>
      <c r="B114" s="44" t="s">
        <v>568</v>
      </c>
      <c r="C114" s="95" t="s">
        <v>391</v>
      </c>
      <c r="D114" s="116">
        <f t="shared" si="9"/>
        <v>2000</v>
      </c>
      <c r="E114" s="116">
        <f t="shared" si="9"/>
        <v>0</v>
      </c>
      <c r="F114" s="117"/>
    </row>
    <row r="115" spans="1:6" ht="12.75">
      <c r="A115" s="100" t="s">
        <v>457</v>
      </c>
      <c r="B115" s="44" t="s">
        <v>568</v>
      </c>
      <c r="C115" s="95" t="s">
        <v>392</v>
      </c>
      <c r="D115" s="116">
        <v>2000</v>
      </c>
      <c r="E115" s="116">
        <v>0</v>
      </c>
      <c r="F115" s="117"/>
    </row>
    <row r="116" spans="1:6" ht="25.5">
      <c r="A116" s="100" t="s">
        <v>393</v>
      </c>
      <c r="B116" s="44" t="s">
        <v>568</v>
      </c>
      <c r="C116" s="95" t="s">
        <v>458</v>
      </c>
      <c r="D116" s="116">
        <f>D117+D121</f>
        <v>5000</v>
      </c>
      <c r="E116" s="116">
        <f>E117+E121</f>
        <v>5000</v>
      </c>
      <c r="F116" s="117"/>
    </row>
    <row r="117" spans="1:6" ht="38.25">
      <c r="A117" s="100" t="s">
        <v>395</v>
      </c>
      <c r="B117" s="44" t="s">
        <v>568</v>
      </c>
      <c r="C117" s="95" t="s">
        <v>394</v>
      </c>
      <c r="D117" s="116">
        <f aca="true" t="shared" si="10" ref="D117:E119">D118</f>
        <v>0</v>
      </c>
      <c r="E117" s="116">
        <f t="shared" si="10"/>
        <v>0</v>
      </c>
      <c r="F117" s="117"/>
    </row>
    <row r="118" spans="1:6" ht="12.75">
      <c r="A118" s="100" t="s">
        <v>453</v>
      </c>
      <c r="B118" s="44" t="s">
        <v>568</v>
      </c>
      <c r="C118" s="95" t="s">
        <v>396</v>
      </c>
      <c r="D118" s="116">
        <f t="shared" si="10"/>
        <v>0</v>
      </c>
      <c r="E118" s="116">
        <f t="shared" si="10"/>
        <v>0</v>
      </c>
      <c r="F118" s="117"/>
    </row>
    <row r="119" spans="1:6" ht="12.75">
      <c r="A119" s="100" t="s">
        <v>397</v>
      </c>
      <c r="B119" s="44" t="s">
        <v>568</v>
      </c>
      <c r="C119" s="95" t="s">
        <v>398</v>
      </c>
      <c r="D119" s="116">
        <f t="shared" si="10"/>
        <v>0</v>
      </c>
      <c r="E119" s="116">
        <f t="shared" si="10"/>
        <v>0</v>
      </c>
      <c r="F119" s="117"/>
    </row>
    <row r="120" spans="1:6" ht="12.75">
      <c r="A120" s="100" t="s">
        <v>399</v>
      </c>
      <c r="B120" s="44" t="s">
        <v>568</v>
      </c>
      <c r="C120" s="95" t="s">
        <v>400</v>
      </c>
      <c r="D120" s="116">
        <v>0</v>
      </c>
      <c r="E120" s="116">
        <v>0</v>
      </c>
      <c r="F120" s="117"/>
    </row>
    <row r="121" spans="1:6" ht="38.25">
      <c r="A121" s="100" t="s">
        <v>401</v>
      </c>
      <c r="B121" s="44" t="s">
        <v>568</v>
      </c>
      <c r="C121" s="95" t="s">
        <v>459</v>
      </c>
      <c r="D121" s="116">
        <f>D122</f>
        <v>5000</v>
      </c>
      <c r="E121" s="116">
        <f>E122</f>
        <v>5000</v>
      </c>
      <c r="F121" s="117"/>
    </row>
    <row r="122" spans="1:6" ht="12.75">
      <c r="A122" s="100" t="s">
        <v>440</v>
      </c>
      <c r="B122" s="44" t="s">
        <v>568</v>
      </c>
      <c r="C122" s="95" t="s">
        <v>460</v>
      </c>
      <c r="D122" s="116">
        <f>D123</f>
        <v>5000</v>
      </c>
      <c r="E122" s="116">
        <f>E123</f>
        <v>5000</v>
      </c>
      <c r="F122" s="117"/>
    </row>
    <row r="123" spans="1:6" ht="12.75">
      <c r="A123" s="100" t="s">
        <v>439</v>
      </c>
      <c r="B123" s="44" t="s">
        <v>568</v>
      </c>
      <c r="C123" s="95" t="s">
        <v>461</v>
      </c>
      <c r="D123" s="116">
        <v>5000</v>
      </c>
      <c r="E123" s="116">
        <v>5000</v>
      </c>
      <c r="F123" s="117"/>
    </row>
    <row r="124" spans="1:6" ht="12.75">
      <c r="A124" s="100" t="s">
        <v>462</v>
      </c>
      <c r="B124" s="44" t="s">
        <v>568</v>
      </c>
      <c r="C124" s="96" t="s">
        <v>463</v>
      </c>
      <c r="D124" s="118">
        <f aca="true" t="shared" si="11" ref="D124:E130">D125</f>
        <v>154400</v>
      </c>
      <c r="E124" s="118">
        <f t="shared" si="11"/>
        <v>154400</v>
      </c>
      <c r="F124" s="117"/>
    </row>
    <row r="125" spans="1:6" ht="12.75">
      <c r="A125" s="100" t="s">
        <v>464</v>
      </c>
      <c r="B125" s="44" t="s">
        <v>568</v>
      </c>
      <c r="C125" s="95" t="s">
        <v>465</v>
      </c>
      <c r="D125" s="116">
        <f t="shared" si="11"/>
        <v>154400</v>
      </c>
      <c r="E125" s="116">
        <f t="shared" si="11"/>
        <v>154400</v>
      </c>
      <c r="F125" s="117"/>
    </row>
    <row r="126" spans="1:6" ht="12.75">
      <c r="A126" s="100"/>
      <c r="B126" s="44" t="s">
        <v>568</v>
      </c>
      <c r="C126" s="95" t="s">
        <v>466</v>
      </c>
      <c r="D126" s="116">
        <f t="shared" si="11"/>
        <v>154400</v>
      </c>
      <c r="E126" s="116">
        <f t="shared" si="11"/>
        <v>154400</v>
      </c>
      <c r="F126" s="117"/>
    </row>
    <row r="127" spans="1:6" ht="12.75">
      <c r="A127" s="100" t="s">
        <v>452</v>
      </c>
      <c r="B127" s="44" t="s">
        <v>568</v>
      </c>
      <c r="C127" s="95" t="s">
        <v>467</v>
      </c>
      <c r="D127" s="116">
        <f t="shared" si="11"/>
        <v>154400</v>
      </c>
      <c r="E127" s="116">
        <f t="shared" si="11"/>
        <v>154400</v>
      </c>
      <c r="F127" s="117"/>
    </row>
    <row r="128" spans="1:6" ht="63.75">
      <c r="A128" s="100" t="s">
        <v>468</v>
      </c>
      <c r="B128" s="44" t="s">
        <v>568</v>
      </c>
      <c r="C128" s="95" t="s">
        <v>469</v>
      </c>
      <c r="D128" s="116">
        <f t="shared" si="11"/>
        <v>154400</v>
      </c>
      <c r="E128" s="116">
        <f t="shared" si="11"/>
        <v>154400</v>
      </c>
      <c r="F128" s="117"/>
    </row>
    <row r="129" spans="1:6" ht="27" customHeight="1">
      <c r="A129" s="100" t="s">
        <v>127</v>
      </c>
      <c r="B129" s="44" t="s">
        <v>568</v>
      </c>
      <c r="C129" s="95" t="s">
        <v>470</v>
      </c>
      <c r="D129" s="116">
        <f t="shared" si="11"/>
        <v>154400</v>
      </c>
      <c r="E129" s="116">
        <f t="shared" si="11"/>
        <v>154400</v>
      </c>
      <c r="F129" s="117"/>
    </row>
    <row r="130" spans="1:6" ht="12.75">
      <c r="A130" s="100" t="s">
        <v>550</v>
      </c>
      <c r="B130" s="44" t="s">
        <v>568</v>
      </c>
      <c r="C130" s="95" t="s">
        <v>471</v>
      </c>
      <c r="D130" s="116">
        <f t="shared" si="11"/>
        <v>154400</v>
      </c>
      <c r="E130" s="116">
        <f t="shared" si="11"/>
        <v>154400</v>
      </c>
      <c r="F130" s="117"/>
    </row>
    <row r="131" spans="1:6" ht="12.75">
      <c r="A131" s="100" t="s">
        <v>551</v>
      </c>
      <c r="B131" s="44" t="s">
        <v>568</v>
      </c>
      <c r="C131" s="95" t="s">
        <v>472</v>
      </c>
      <c r="D131" s="116">
        <f>D132+D133</f>
        <v>154400</v>
      </c>
      <c r="E131" s="116">
        <f>E132+E133</f>
        <v>154400</v>
      </c>
      <c r="F131" s="117"/>
    </row>
    <row r="132" spans="1:6" ht="12.75">
      <c r="A132" s="100" t="s">
        <v>552</v>
      </c>
      <c r="B132" s="44" t="s">
        <v>568</v>
      </c>
      <c r="C132" s="95" t="s">
        <v>473</v>
      </c>
      <c r="D132" s="116">
        <v>118769.25</v>
      </c>
      <c r="E132" s="116">
        <v>118769.25</v>
      </c>
      <c r="F132" s="117"/>
    </row>
    <row r="133" spans="1:6" ht="12.75">
      <c r="A133" s="100" t="s">
        <v>553</v>
      </c>
      <c r="B133" s="44" t="s">
        <v>568</v>
      </c>
      <c r="C133" s="95" t="s">
        <v>474</v>
      </c>
      <c r="D133" s="116">
        <v>35630.75</v>
      </c>
      <c r="E133" s="116">
        <v>35630.75</v>
      </c>
      <c r="F133" s="117"/>
    </row>
    <row r="134" spans="1:6" ht="25.5">
      <c r="A134" s="102" t="s">
        <v>131</v>
      </c>
      <c r="B134" s="44" t="s">
        <v>568</v>
      </c>
      <c r="C134" s="96" t="s">
        <v>475</v>
      </c>
      <c r="D134" s="118">
        <f>D135</f>
        <v>118000</v>
      </c>
      <c r="E134" s="118">
        <f>E135</f>
        <v>118000</v>
      </c>
      <c r="F134" s="117">
        <f>D134-E134</f>
        <v>0</v>
      </c>
    </row>
    <row r="135" spans="1:6" ht="25.5">
      <c r="A135" s="100" t="s">
        <v>132</v>
      </c>
      <c r="B135" s="44" t="s">
        <v>568</v>
      </c>
      <c r="C135" s="95" t="s">
        <v>476</v>
      </c>
      <c r="D135" s="116">
        <f>D136+D143</f>
        <v>118000</v>
      </c>
      <c r="E135" s="116">
        <f>E136+E143</f>
        <v>118000</v>
      </c>
      <c r="F135" s="117">
        <f>D135-E135</f>
        <v>0</v>
      </c>
    </row>
    <row r="136" spans="1:6" ht="12.75">
      <c r="A136" s="100"/>
      <c r="B136" s="44"/>
      <c r="C136" s="95" t="s">
        <v>29</v>
      </c>
      <c r="D136" s="116">
        <f aca="true" t="shared" si="12" ref="D136:E141">D137</f>
        <v>55000</v>
      </c>
      <c r="E136" s="116">
        <f t="shared" si="12"/>
        <v>55000</v>
      </c>
      <c r="F136" s="117"/>
    </row>
    <row r="137" spans="1:6" ht="12.75">
      <c r="A137" s="100"/>
      <c r="B137" s="44"/>
      <c r="C137" s="95" t="s">
        <v>28</v>
      </c>
      <c r="D137" s="116">
        <f t="shared" si="12"/>
        <v>55000</v>
      </c>
      <c r="E137" s="116">
        <f t="shared" si="12"/>
        <v>55000</v>
      </c>
      <c r="F137" s="117"/>
    </row>
    <row r="138" spans="1:6" ht="12.75">
      <c r="A138" s="100"/>
      <c r="B138" s="44"/>
      <c r="C138" s="95" t="s">
        <v>30</v>
      </c>
      <c r="D138" s="116">
        <f t="shared" si="12"/>
        <v>55000</v>
      </c>
      <c r="E138" s="116">
        <f t="shared" si="12"/>
        <v>55000</v>
      </c>
      <c r="F138" s="117"/>
    </row>
    <row r="139" spans="1:6" ht="12.75">
      <c r="A139" s="100"/>
      <c r="B139" s="44"/>
      <c r="C139" s="95" t="s">
        <v>31</v>
      </c>
      <c r="D139" s="116">
        <f t="shared" si="12"/>
        <v>55000</v>
      </c>
      <c r="E139" s="116">
        <f t="shared" si="12"/>
        <v>55000</v>
      </c>
      <c r="F139" s="117"/>
    </row>
    <row r="140" spans="1:6" ht="12.75">
      <c r="A140" s="100"/>
      <c r="B140" s="44"/>
      <c r="C140" s="95" t="s">
        <v>32</v>
      </c>
      <c r="D140" s="116">
        <f t="shared" si="12"/>
        <v>55000</v>
      </c>
      <c r="E140" s="116">
        <f t="shared" si="12"/>
        <v>55000</v>
      </c>
      <c r="F140" s="117"/>
    </row>
    <row r="141" spans="1:6" ht="12.75">
      <c r="A141" s="100"/>
      <c r="B141" s="44"/>
      <c r="C141" s="95" t="s">
        <v>33</v>
      </c>
      <c r="D141" s="116">
        <f t="shared" si="12"/>
        <v>55000</v>
      </c>
      <c r="E141" s="116">
        <f t="shared" si="12"/>
        <v>55000</v>
      </c>
      <c r="F141" s="117"/>
    </row>
    <row r="142" spans="1:6" ht="12.75">
      <c r="A142" s="100"/>
      <c r="B142" s="44"/>
      <c r="C142" s="95" t="s">
        <v>34</v>
      </c>
      <c r="D142" s="120">
        <v>55000</v>
      </c>
      <c r="E142" s="116">
        <v>55000</v>
      </c>
      <c r="F142" s="117"/>
    </row>
    <row r="143" spans="1:6" ht="25.5">
      <c r="A143" s="100" t="s">
        <v>393</v>
      </c>
      <c r="B143" s="44" t="s">
        <v>568</v>
      </c>
      <c r="C143" s="95" t="s">
        <v>218</v>
      </c>
      <c r="D143" s="116">
        <f aca="true" t="shared" si="13" ref="D143:E147">D144</f>
        <v>63000</v>
      </c>
      <c r="E143" s="116">
        <f t="shared" si="13"/>
        <v>63000</v>
      </c>
      <c r="F143" s="117">
        <f>D143-E143</f>
        <v>0</v>
      </c>
    </row>
    <row r="144" spans="1:6" ht="89.25">
      <c r="A144" s="100" t="s">
        <v>351</v>
      </c>
      <c r="B144" s="44" t="s">
        <v>568</v>
      </c>
      <c r="C144" s="95" t="s">
        <v>352</v>
      </c>
      <c r="D144" s="116">
        <f>D145</f>
        <v>63000</v>
      </c>
      <c r="E144" s="116">
        <f>E145</f>
        <v>63000</v>
      </c>
      <c r="F144" s="117"/>
    </row>
    <row r="145" spans="1:6" ht="12.75">
      <c r="A145" s="100" t="s">
        <v>98</v>
      </c>
      <c r="B145" s="44" t="s">
        <v>568</v>
      </c>
      <c r="C145" s="95" t="s">
        <v>158</v>
      </c>
      <c r="D145" s="116">
        <f t="shared" si="13"/>
        <v>63000</v>
      </c>
      <c r="E145" s="116">
        <f t="shared" si="13"/>
        <v>63000</v>
      </c>
      <c r="F145" s="117">
        <f>D145-E145</f>
        <v>0</v>
      </c>
    </row>
    <row r="146" spans="1:6" ht="12.75">
      <c r="A146" s="100" t="s">
        <v>550</v>
      </c>
      <c r="B146" s="44" t="s">
        <v>568</v>
      </c>
      <c r="C146" s="95" t="s">
        <v>159</v>
      </c>
      <c r="D146" s="116">
        <f t="shared" si="13"/>
        <v>63000</v>
      </c>
      <c r="E146" s="116">
        <f t="shared" si="13"/>
        <v>63000</v>
      </c>
      <c r="F146" s="117">
        <f>D146-E146</f>
        <v>0</v>
      </c>
    </row>
    <row r="147" spans="1:6" ht="12.75">
      <c r="A147" s="100" t="s">
        <v>434</v>
      </c>
      <c r="B147" s="44" t="s">
        <v>568</v>
      </c>
      <c r="C147" s="95" t="s">
        <v>160</v>
      </c>
      <c r="D147" s="116">
        <f t="shared" si="13"/>
        <v>63000</v>
      </c>
      <c r="E147" s="116">
        <f t="shared" si="13"/>
        <v>63000</v>
      </c>
      <c r="F147" s="117">
        <f>D147-E147</f>
        <v>0</v>
      </c>
    </row>
    <row r="148" spans="1:6" ht="25.5">
      <c r="A148" s="100" t="s">
        <v>435</v>
      </c>
      <c r="B148" s="44" t="s">
        <v>568</v>
      </c>
      <c r="C148" s="95" t="s">
        <v>161</v>
      </c>
      <c r="D148" s="116">
        <v>63000</v>
      </c>
      <c r="E148" s="116">
        <v>63000</v>
      </c>
      <c r="F148" s="117">
        <f>D148-E148</f>
        <v>0</v>
      </c>
    </row>
    <row r="149" spans="1:6" ht="12.75">
      <c r="A149" s="107" t="s">
        <v>353</v>
      </c>
      <c r="B149" s="103" t="s">
        <v>568</v>
      </c>
      <c r="C149" s="108" t="s">
        <v>354</v>
      </c>
      <c r="D149" s="123">
        <f>D150+D170</f>
        <v>393200</v>
      </c>
      <c r="E149" s="123">
        <f>E150+E170</f>
        <v>81493.06</v>
      </c>
      <c r="F149" s="117"/>
    </row>
    <row r="150" spans="1:6" ht="12.75">
      <c r="A150" s="100" t="s">
        <v>355</v>
      </c>
      <c r="B150" s="44" t="s">
        <v>568</v>
      </c>
      <c r="C150" s="95" t="s">
        <v>356</v>
      </c>
      <c r="D150" s="116">
        <f>D151+D158+D164</f>
        <v>386000</v>
      </c>
      <c r="E150" s="116">
        <f>E151+E158+E164</f>
        <v>75387.55</v>
      </c>
      <c r="F150" s="117"/>
    </row>
    <row r="151" spans="1:6" ht="25.5">
      <c r="A151" s="100" t="s">
        <v>357</v>
      </c>
      <c r="B151" s="44" t="s">
        <v>568</v>
      </c>
      <c r="C151" s="95" t="s">
        <v>358</v>
      </c>
      <c r="D151" s="116">
        <f aca="true" t="shared" si="14" ref="D151:E154">D152</f>
        <v>372000</v>
      </c>
      <c r="E151" s="116">
        <f t="shared" si="14"/>
        <v>67789</v>
      </c>
      <c r="F151" s="117"/>
    </row>
    <row r="152" spans="1:6" ht="63.75">
      <c r="A152" s="100" t="s">
        <v>359</v>
      </c>
      <c r="B152" s="44" t="s">
        <v>568</v>
      </c>
      <c r="C152" s="95" t="s">
        <v>360</v>
      </c>
      <c r="D152" s="116">
        <f t="shared" si="14"/>
        <v>372000</v>
      </c>
      <c r="E152" s="116">
        <f t="shared" si="14"/>
        <v>67789</v>
      </c>
      <c r="F152" s="117"/>
    </row>
    <row r="153" spans="1:6" ht="25.5">
      <c r="A153" s="100" t="s">
        <v>414</v>
      </c>
      <c r="B153" s="44" t="s">
        <v>568</v>
      </c>
      <c r="C153" s="95" t="s">
        <v>361</v>
      </c>
      <c r="D153" s="116">
        <f t="shared" si="14"/>
        <v>372000</v>
      </c>
      <c r="E153" s="116">
        <f t="shared" si="14"/>
        <v>67789</v>
      </c>
      <c r="F153" s="117"/>
    </row>
    <row r="154" spans="1:6" ht="12.75">
      <c r="A154" s="100" t="s">
        <v>438</v>
      </c>
      <c r="B154" s="44" t="s">
        <v>568</v>
      </c>
      <c r="C154" s="95" t="s">
        <v>362</v>
      </c>
      <c r="D154" s="116">
        <f t="shared" si="14"/>
        <v>372000</v>
      </c>
      <c r="E154" s="116">
        <f t="shared" si="14"/>
        <v>67789</v>
      </c>
      <c r="F154" s="117"/>
    </row>
    <row r="155" spans="1:6" ht="12.75">
      <c r="A155" s="100" t="s">
        <v>408</v>
      </c>
      <c r="B155" s="44" t="s">
        <v>568</v>
      </c>
      <c r="C155" s="95" t="s">
        <v>363</v>
      </c>
      <c r="D155" s="116">
        <f>D156+D157</f>
        <v>372000</v>
      </c>
      <c r="E155" s="116">
        <f>E156+E157</f>
        <v>67789</v>
      </c>
      <c r="F155" s="117"/>
    </row>
    <row r="156" spans="1:6" ht="12.75">
      <c r="A156" s="100" t="s">
        <v>208</v>
      </c>
      <c r="B156" s="44" t="s">
        <v>568</v>
      </c>
      <c r="C156" s="95" t="s">
        <v>364</v>
      </c>
      <c r="D156" s="116">
        <v>2000</v>
      </c>
      <c r="E156" s="116">
        <v>0</v>
      </c>
      <c r="F156" s="117"/>
    </row>
    <row r="157" spans="1:6" ht="12.75">
      <c r="A157" s="100" t="s">
        <v>457</v>
      </c>
      <c r="B157" s="44" t="s">
        <v>568</v>
      </c>
      <c r="C157" s="95" t="s">
        <v>365</v>
      </c>
      <c r="D157" s="116">
        <v>370000</v>
      </c>
      <c r="E157" s="116">
        <v>67789</v>
      </c>
      <c r="F157" s="117"/>
    </row>
    <row r="158" spans="1:6" ht="25.5">
      <c r="A158" s="100" t="s">
        <v>366</v>
      </c>
      <c r="B158" s="44" t="s">
        <v>568</v>
      </c>
      <c r="C158" s="95" t="s">
        <v>367</v>
      </c>
      <c r="D158" s="116">
        <f aca="true" t="shared" si="15" ref="D158:E162">D159</f>
        <v>2000</v>
      </c>
      <c r="E158" s="116">
        <f t="shared" si="15"/>
        <v>0</v>
      </c>
      <c r="F158" s="117"/>
    </row>
    <row r="159" spans="1:6" ht="51">
      <c r="A159" s="100" t="s">
        <v>368</v>
      </c>
      <c r="B159" s="44" t="s">
        <v>568</v>
      </c>
      <c r="C159" s="95" t="s">
        <v>369</v>
      </c>
      <c r="D159" s="116">
        <f t="shared" si="15"/>
        <v>2000</v>
      </c>
      <c r="E159" s="116">
        <f t="shared" si="15"/>
        <v>0</v>
      </c>
      <c r="F159" s="117"/>
    </row>
    <row r="160" spans="1:6" ht="25.5">
      <c r="A160" s="100" t="s">
        <v>414</v>
      </c>
      <c r="B160" s="44" t="s">
        <v>568</v>
      </c>
      <c r="C160" s="95" t="s">
        <v>219</v>
      </c>
      <c r="D160" s="116">
        <f t="shared" si="15"/>
        <v>2000</v>
      </c>
      <c r="E160" s="116">
        <f t="shared" si="15"/>
        <v>0</v>
      </c>
      <c r="F160" s="117"/>
    </row>
    <row r="161" spans="1:6" ht="12.75">
      <c r="A161" s="100" t="s">
        <v>438</v>
      </c>
      <c r="B161" s="44" t="s">
        <v>568</v>
      </c>
      <c r="C161" s="95" t="s">
        <v>220</v>
      </c>
      <c r="D161" s="116">
        <f t="shared" si="15"/>
        <v>2000</v>
      </c>
      <c r="E161" s="116">
        <f t="shared" si="15"/>
        <v>0</v>
      </c>
      <c r="F161" s="117"/>
    </row>
    <row r="162" spans="1:6" ht="12.75">
      <c r="A162" s="100" t="s">
        <v>408</v>
      </c>
      <c r="B162" s="44" t="s">
        <v>568</v>
      </c>
      <c r="C162" s="95" t="s">
        <v>221</v>
      </c>
      <c r="D162" s="116">
        <f t="shared" si="15"/>
        <v>2000</v>
      </c>
      <c r="E162" s="116">
        <f t="shared" si="15"/>
        <v>0</v>
      </c>
      <c r="F162" s="117"/>
    </row>
    <row r="163" spans="1:6" ht="12.75">
      <c r="A163" s="100" t="s">
        <v>457</v>
      </c>
      <c r="B163" s="44" t="s">
        <v>568</v>
      </c>
      <c r="C163" s="95" t="s">
        <v>222</v>
      </c>
      <c r="D163" s="116">
        <v>2000</v>
      </c>
      <c r="E163" s="116">
        <v>0</v>
      </c>
      <c r="F163" s="117"/>
    </row>
    <row r="164" spans="1:6" ht="12.75">
      <c r="A164" s="100" t="s">
        <v>223</v>
      </c>
      <c r="B164" s="44" t="s">
        <v>568</v>
      </c>
      <c r="C164" s="95" t="s">
        <v>224</v>
      </c>
      <c r="D164" s="116">
        <f aca="true" t="shared" si="16" ref="D164:E168">D165</f>
        <v>12000</v>
      </c>
      <c r="E164" s="116">
        <f t="shared" si="16"/>
        <v>7598.55</v>
      </c>
      <c r="F164" s="117"/>
    </row>
    <row r="165" spans="1:6" ht="76.5">
      <c r="A165" s="100" t="s">
        <v>225</v>
      </c>
      <c r="B165" s="44" t="s">
        <v>568</v>
      </c>
      <c r="C165" s="95" t="s">
        <v>226</v>
      </c>
      <c r="D165" s="116">
        <f t="shared" si="16"/>
        <v>12000</v>
      </c>
      <c r="E165" s="116">
        <f t="shared" si="16"/>
        <v>7598.55</v>
      </c>
      <c r="F165" s="117"/>
    </row>
    <row r="166" spans="1:6" ht="25.5">
      <c r="A166" s="100" t="s">
        <v>414</v>
      </c>
      <c r="B166" s="44" t="s">
        <v>568</v>
      </c>
      <c r="C166" s="95" t="s">
        <v>227</v>
      </c>
      <c r="D166" s="116">
        <f t="shared" si="16"/>
        <v>12000</v>
      </c>
      <c r="E166" s="116">
        <f t="shared" si="16"/>
        <v>7598.55</v>
      </c>
      <c r="F166" s="117"/>
    </row>
    <row r="167" spans="1:6" ht="12.75">
      <c r="A167" s="100" t="s">
        <v>438</v>
      </c>
      <c r="B167" s="44" t="s">
        <v>568</v>
      </c>
      <c r="C167" s="95" t="s">
        <v>228</v>
      </c>
      <c r="D167" s="116">
        <f t="shared" si="16"/>
        <v>12000</v>
      </c>
      <c r="E167" s="116">
        <f t="shared" si="16"/>
        <v>7598.55</v>
      </c>
      <c r="F167" s="117"/>
    </row>
    <row r="168" spans="1:6" ht="12.75">
      <c r="A168" s="100" t="s">
        <v>408</v>
      </c>
      <c r="B168" s="44" t="s">
        <v>229</v>
      </c>
      <c r="C168" s="95" t="s">
        <v>230</v>
      </c>
      <c r="D168" s="116">
        <f t="shared" si="16"/>
        <v>12000</v>
      </c>
      <c r="E168" s="116">
        <f t="shared" si="16"/>
        <v>7598.55</v>
      </c>
      <c r="F168" s="117"/>
    </row>
    <row r="169" spans="1:6" ht="12.75">
      <c r="A169" s="100" t="s">
        <v>457</v>
      </c>
      <c r="B169" s="44" t="s">
        <v>568</v>
      </c>
      <c r="C169" s="95" t="s">
        <v>231</v>
      </c>
      <c r="D169" s="116">
        <v>12000</v>
      </c>
      <c r="E169" s="116">
        <v>7598.55</v>
      </c>
      <c r="F169" s="117"/>
    </row>
    <row r="170" spans="1:6" ht="12.75">
      <c r="A170" s="100" t="s">
        <v>232</v>
      </c>
      <c r="B170" s="44" t="s">
        <v>568</v>
      </c>
      <c r="C170" s="95" t="s">
        <v>233</v>
      </c>
      <c r="D170" s="116">
        <f>D171+D177</f>
        <v>7200</v>
      </c>
      <c r="E170" s="116">
        <f>E171+E177</f>
        <v>6105.51</v>
      </c>
      <c r="F170" s="117"/>
    </row>
    <row r="171" spans="1:6" ht="12.75">
      <c r="A171" s="100" t="s">
        <v>234</v>
      </c>
      <c r="B171" s="44" t="s">
        <v>568</v>
      </c>
      <c r="C171" s="95" t="s">
        <v>235</v>
      </c>
      <c r="D171" s="116">
        <f aca="true" t="shared" si="17" ref="D171:E175">D172</f>
        <v>6200</v>
      </c>
      <c r="E171" s="116">
        <f t="shared" si="17"/>
        <v>6105.51</v>
      </c>
      <c r="F171" s="117"/>
    </row>
    <row r="172" spans="1:6" ht="51">
      <c r="A172" s="100" t="s">
        <v>236</v>
      </c>
      <c r="B172" s="44" t="s">
        <v>568</v>
      </c>
      <c r="C172" s="95" t="s">
        <v>237</v>
      </c>
      <c r="D172" s="116">
        <f t="shared" si="17"/>
        <v>6200</v>
      </c>
      <c r="E172" s="116">
        <f t="shared" si="17"/>
        <v>6105.51</v>
      </c>
      <c r="F172" s="117"/>
    </row>
    <row r="173" spans="1:6" ht="25.5">
      <c r="A173" s="100" t="s">
        <v>414</v>
      </c>
      <c r="B173" s="44" t="s">
        <v>568</v>
      </c>
      <c r="C173" s="95" t="s">
        <v>238</v>
      </c>
      <c r="D173" s="116">
        <f t="shared" si="17"/>
        <v>6200</v>
      </c>
      <c r="E173" s="116">
        <f t="shared" si="17"/>
        <v>6105.51</v>
      </c>
      <c r="F173" s="117"/>
    </row>
    <row r="174" spans="1:6" ht="12.75">
      <c r="A174" s="100" t="s">
        <v>438</v>
      </c>
      <c r="B174" s="44" t="s">
        <v>229</v>
      </c>
      <c r="C174" s="95" t="s">
        <v>239</v>
      </c>
      <c r="D174" s="116">
        <f t="shared" si="17"/>
        <v>6200</v>
      </c>
      <c r="E174" s="116">
        <f t="shared" si="17"/>
        <v>6105.51</v>
      </c>
      <c r="F174" s="117"/>
    </row>
    <row r="175" spans="1:6" ht="12.75">
      <c r="A175" s="100" t="s">
        <v>408</v>
      </c>
      <c r="B175" s="44" t="s">
        <v>568</v>
      </c>
      <c r="C175" s="95" t="s">
        <v>240</v>
      </c>
      <c r="D175" s="116">
        <f t="shared" si="17"/>
        <v>6200</v>
      </c>
      <c r="E175" s="116">
        <f t="shared" si="17"/>
        <v>6105.51</v>
      </c>
      <c r="F175" s="117"/>
    </row>
    <row r="176" spans="1:6" ht="12.75">
      <c r="A176" s="100" t="s">
        <v>457</v>
      </c>
      <c r="B176" s="44" t="s">
        <v>568</v>
      </c>
      <c r="C176" s="95" t="s">
        <v>241</v>
      </c>
      <c r="D176" s="116">
        <v>6200</v>
      </c>
      <c r="E176" s="116">
        <v>6105.51</v>
      </c>
      <c r="F176" s="117"/>
    </row>
    <row r="177" spans="1:6" ht="25.5">
      <c r="A177" s="100" t="s">
        <v>242</v>
      </c>
      <c r="B177" s="44" t="s">
        <v>568</v>
      </c>
      <c r="C177" s="95" t="s">
        <v>243</v>
      </c>
      <c r="D177" s="116">
        <f aca="true" t="shared" si="18" ref="D177:E181">D178</f>
        <v>1000</v>
      </c>
      <c r="E177" s="116">
        <f t="shared" si="18"/>
        <v>0</v>
      </c>
      <c r="F177" s="117"/>
    </row>
    <row r="178" spans="1:6" ht="51">
      <c r="A178" s="100" t="s">
        <v>244</v>
      </c>
      <c r="B178" s="44" t="s">
        <v>568</v>
      </c>
      <c r="C178" s="95" t="s">
        <v>245</v>
      </c>
      <c r="D178" s="116">
        <f t="shared" si="18"/>
        <v>1000</v>
      </c>
      <c r="E178" s="116">
        <f t="shared" si="18"/>
        <v>0</v>
      </c>
      <c r="F178" s="117"/>
    </row>
    <row r="179" spans="1:6" ht="25.5">
      <c r="A179" s="100" t="s">
        <v>414</v>
      </c>
      <c r="B179" s="44" t="s">
        <v>568</v>
      </c>
      <c r="C179" s="95" t="s">
        <v>246</v>
      </c>
      <c r="D179" s="116">
        <f t="shared" si="18"/>
        <v>1000</v>
      </c>
      <c r="E179" s="116">
        <f t="shared" si="18"/>
        <v>0</v>
      </c>
      <c r="F179" s="117"/>
    </row>
    <row r="180" spans="1:6" ht="12.75">
      <c r="A180" s="100" t="s">
        <v>438</v>
      </c>
      <c r="B180" s="44" t="s">
        <v>229</v>
      </c>
      <c r="C180" s="95" t="s">
        <v>247</v>
      </c>
      <c r="D180" s="116">
        <f t="shared" si="18"/>
        <v>1000</v>
      </c>
      <c r="E180" s="116">
        <f t="shared" si="18"/>
        <v>0</v>
      </c>
      <c r="F180" s="117"/>
    </row>
    <row r="181" spans="1:6" ht="12.75">
      <c r="A181" s="100" t="s">
        <v>408</v>
      </c>
      <c r="B181" s="44" t="s">
        <v>229</v>
      </c>
      <c r="C181" s="95" t="s">
        <v>248</v>
      </c>
      <c r="D181" s="116">
        <f t="shared" si="18"/>
        <v>1000</v>
      </c>
      <c r="E181" s="116">
        <f t="shared" si="18"/>
        <v>0</v>
      </c>
      <c r="F181" s="117"/>
    </row>
    <row r="182" spans="1:6" ht="12.75">
      <c r="A182" s="100" t="s">
        <v>208</v>
      </c>
      <c r="B182" s="44" t="s">
        <v>568</v>
      </c>
      <c r="C182" s="95" t="s">
        <v>249</v>
      </c>
      <c r="D182" s="116">
        <v>1000</v>
      </c>
      <c r="E182" s="116">
        <v>0</v>
      </c>
      <c r="F182" s="117"/>
    </row>
    <row r="183" spans="1:6" s="104" customFormat="1" ht="12.75">
      <c r="A183" s="102" t="s">
        <v>569</v>
      </c>
      <c r="B183" s="103" t="s">
        <v>568</v>
      </c>
      <c r="C183" s="96" t="s">
        <v>477</v>
      </c>
      <c r="D183" s="118">
        <f>D184+D197</f>
        <v>859585.06</v>
      </c>
      <c r="E183" s="118">
        <f>E184+E197</f>
        <v>769095.53</v>
      </c>
      <c r="F183" s="119">
        <f>D183-E183</f>
        <v>90489.53000000003</v>
      </c>
    </row>
    <row r="184" spans="1:6" ht="12.75">
      <c r="A184" s="100" t="s">
        <v>570</v>
      </c>
      <c r="B184" s="44" t="s">
        <v>568</v>
      </c>
      <c r="C184" s="95" t="s">
        <v>478</v>
      </c>
      <c r="D184" s="116">
        <f>D185</f>
        <v>671800</v>
      </c>
      <c r="E184" s="116">
        <f>E185</f>
        <v>607501.4</v>
      </c>
      <c r="F184" s="117">
        <f>D184-E184</f>
        <v>64298.59999999998</v>
      </c>
    </row>
    <row r="185" spans="1:6" ht="38.25">
      <c r="A185" s="100" t="s">
        <v>250</v>
      </c>
      <c r="B185" s="44" t="s">
        <v>568</v>
      </c>
      <c r="C185" s="95" t="s">
        <v>479</v>
      </c>
      <c r="D185" s="116">
        <f>D186+D192</f>
        <v>671800</v>
      </c>
      <c r="E185" s="116">
        <f>E186+E192</f>
        <v>607501.4</v>
      </c>
      <c r="F185" s="117">
        <f>D185-E185</f>
        <v>64298.59999999998</v>
      </c>
    </row>
    <row r="186" spans="1:6" ht="76.5">
      <c r="A186" s="100" t="s">
        <v>251</v>
      </c>
      <c r="B186" s="44" t="s">
        <v>568</v>
      </c>
      <c r="C186" s="95" t="s">
        <v>480</v>
      </c>
      <c r="D186" s="116">
        <f aca="true" t="shared" si="19" ref="D186:E188">D187</f>
        <v>549800</v>
      </c>
      <c r="E186" s="116">
        <f t="shared" si="19"/>
        <v>486327.4</v>
      </c>
      <c r="F186" s="117"/>
    </row>
    <row r="187" spans="1:6" ht="25.5">
      <c r="A187" s="100" t="s">
        <v>129</v>
      </c>
      <c r="B187" s="44" t="s">
        <v>568</v>
      </c>
      <c r="C187" s="95" t="s">
        <v>481</v>
      </c>
      <c r="D187" s="116">
        <f t="shared" si="19"/>
        <v>549800</v>
      </c>
      <c r="E187" s="116">
        <f t="shared" si="19"/>
        <v>486327.4</v>
      </c>
      <c r="F187" s="117">
        <f aca="true" t="shared" si="20" ref="F187:F196">D187-E187</f>
        <v>63472.59999999998</v>
      </c>
    </row>
    <row r="188" spans="1:6" ht="12.75">
      <c r="A188" s="100" t="s">
        <v>550</v>
      </c>
      <c r="B188" s="44" t="s">
        <v>568</v>
      </c>
      <c r="C188" s="95" t="s">
        <v>482</v>
      </c>
      <c r="D188" s="116">
        <f t="shared" si="19"/>
        <v>549800</v>
      </c>
      <c r="E188" s="116">
        <f t="shared" si="19"/>
        <v>486327.4</v>
      </c>
      <c r="F188" s="117">
        <f t="shared" si="20"/>
        <v>63472.59999999998</v>
      </c>
    </row>
    <row r="189" spans="1:6" ht="12.75">
      <c r="A189" s="100" t="s">
        <v>555</v>
      </c>
      <c r="B189" s="44" t="s">
        <v>568</v>
      </c>
      <c r="C189" s="95" t="s">
        <v>483</v>
      </c>
      <c r="D189" s="116">
        <f>D190+D191</f>
        <v>549800</v>
      </c>
      <c r="E189" s="116">
        <f>E190+E191</f>
        <v>486327.4</v>
      </c>
      <c r="F189" s="117">
        <f t="shared" si="20"/>
        <v>63472.59999999998</v>
      </c>
    </row>
    <row r="190" spans="1:6" ht="12.75">
      <c r="A190" s="100" t="s">
        <v>556</v>
      </c>
      <c r="B190" s="44" t="s">
        <v>568</v>
      </c>
      <c r="C190" s="95" t="s">
        <v>484</v>
      </c>
      <c r="D190" s="116">
        <v>495000</v>
      </c>
      <c r="E190" s="116">
        <v>468043</v>
      </c>
      <c r="F190" s="117">
        <f t="shared" si="20"/>
        <v>26957</v>
      </c>
    </row>
    <row r="191" spans="1:6" ht="12.75">
      <c r="A191" s="100" t="s">
        <v>457</v>
      </c>
      <c r="B191" s="44" t="s">
        <v>229</v>
      </c>
      <c r="C191" s="95" t="s">
        <v>252</v>
      </c>
      <c r="D191" s="116">
        <v>54800</v>
      </c>
      <c r="E191" s="116">
        <v>18284.4</v>
      </c>
      <c r="F191" s="117"/>
    </row>
    <row r="192" spans="1:6" ht="89.25">
      <c r="A192" s="100" t="s">
        <v>253</v>
      </c>
      <c r="B192" s="44" t="s">
        <v>568</v>
      </c>
      <c r="C192" s="95" t="s">
        <v>254</v>
      </c>
      <c r="D192" s="116">
        <f aca="true" t="shared" si="21" ref="D192:E195">D193</f>
        <v>122000</v>
      </c>
      <c r="E192" s="116">
        <f t="shared" si="21"/>
        <v>121174</v>
      </c>
      <c r="F192" s="117">
        <f t="shared" si="20"/>
        <v>826</v>
      </c>
    </row>
    <row r="193" spans="1:6" ht="25.5">
      <c r="A193" s="100" t="s">
        <v>129</v>
      </c>
      <c r="B193" s="44" t="s">
        <v>568</v>
      </c>
      <c r="C193" s="95" t="s">
        <v>255</v>
      </c>
      <c r="D193" s="116">
        <f t="shared" si="21"/>
        <v>122000</v>
      </c>
      <c r="E193" s="116">
        <f t="shared" si="21"/>
        <v>121174</v>
      </c>
      <c r="F193" s="117">
        <f t="shared" si="20"/>
        <v>826</v>
      </c>
    </row>
    <row r="194" spans="1:6" ht="12.75">
      <c r="A194" s="100" t="s">
        <v>550</v>
      </c>
      <c r="B194" s="44" t="s">
        <v>568</v>
      </c>
      <c r="C194" s="95" t="s">
        <v>256</v>
      </c>
      <c r="D194" s="116">
        <f t="shared" si="21"/>
        <v>122000</v>
      </c>
      <c r="E194" s="116">
        <f t="shared" si="21"/>
        <v>121174</v>
      </c>
      <c r="F194" s="117">
        <f t="shared" si="20"/>
        <v>826</v>
      </c>
    </row>
    <row r="195" spans="1:6" ht="12.75">
      <c r="A195" s="100" t="s">
        <v>555</v>
      </c>
      <c r="B195" s="44" t="s">
        <v>568</v>
      </c>
      <c r="C195" s="95" t="s">
        <v>257</v>
      </c>
      <c r="D195" s="116">
        <f t="shared" si="21"/>
        <v>122000</v>
      </c>
      <c r="E195" s="116">
        <f t="shared" si="21"/>
        <v>121174</v>
      </c>
      <c r="F195" s="117">
        <f t="shared" si="20"/>
        <v>826</v>
      </c>
    </row>
    <row r="196" spans="1:6" ht="12.75">
      <c r="A196" s="100" t="s">
        <v>485</v>
      </c>
      <c r="B196" s="44" t="s">
        <v>568</v>
      </c>
      <c r="C196" s="95" t="s">
        <v>258</v>
      </c>
      <c r="D196" s="116">
        <v>122000</v>
      </c>
      <c r="E196" s="116">
        <v>121174</v>
      </c>
      <c r="F196" s="117">
        <f t="shared" si="20"/>
        <v>826</v>
      </c>
    </row>
    <row r="197" spans="1:6" ht="12.75">
      <c r="A197" s="102" t="s">
        <v>530</v>
      </c>
      <c r="B197" s="105">
        <v>200</v>
      </c>
      <c r="C197" s="96" t="s">
        <v>486</v>
      </c>
      <c r="D197" s="118">
        <f aca="true" t="shared" si="22" ref="D197:E201">D198</f>
        <v>187785.06</v>
      </c>
      <c r="E197" s="118">
        <f t="shared" si="22"/>
        <v>161594.13</v>
      </c>
      <c r="F197" s="119">
        <f aca="true" t="shared" si="23" ref="F197:F203">D197-E197</f>
        <v>26190.929999999993</v>
      </c>
    </row>
    <row r="198" spans="1:6" ht="25.5">
      <c r="A198" s="100" t="s">
        <v>259</v>
      </c>
      <c r="B198" s="97">
        <v>200</v>
      </c>
      <c r="C198" s="95" t="s">
        <v>487</v>
      </c>
      <c r="D198" s="116">
        <f t="shared" si="22"/>
        <v>187785.06</v>
      </c>
      <c r="E198" s="116">
        <f t="shared" si="22"/>
        <v>161594.13</v>
      </c>
      <c r="F198" s="117">
        <f t="shared" si="23"/>
        <v>26190.929999999993</v>
      </c>
    </row>
    <row r="199" spans="1:6" ht="76.5">
      <c r="A199" s="100" t="s">
        <v>260</v>
      </c>
      <c r="B199" s="97">
        <v>200</v>
      </c>
      <c r="C199" s="95" t="s">
        <v>261</v>
      </c>
      <c r="D199" s="116">
        <f t="shared" si="22"/>
        <v>187785.06</v>
      </c>
      <c r="E199" s="116">
        <f t="shared" si="22"/>
        <v>161594.13</v>
      </c>
      <c r="F199" s="117">
        <f t="shared" si="23"/>
        <v>26190.929999999993</v>
      </c>
    </row>
    <row r="200" spans="1:6" ht="25.5">
      <c r="A200" s="100" t="s">
        <v>129</v>
      </c>
      <c r="B200" s="97">
        <v>200</v>
      </c>
      <c r="C200" s="95" t="s">
        <v>262</v>
      </c>
      <c r="D200" s="116">
        <f t="shared" si="22"/>
        <v>187785.06</v>
      </c>
      <c r="E200" s="116">
        <f t="shared" si="22"/>
        <v>161594.13</v>
      </c>
      <c r="F200" s="117">
        <f t="shared" si="23"/>
        <v>26190.929999999993</v>
      </c>
    </row>
    <row r="201" spans="1:6" ht="12.75">
      <c r="A201" s="100" t="s">
        <v>550</v>
      </c>
      <c r="B201" s="97">
        <v>200</v>
      </c>
      <c r="C201" s="95" t="s">
        <v>263</v>
      </c>
      <c r="D201" s="116">
        <f t="shared" si="22"/>
        <v>187785.06</v>
      </c>
      <c r="E201" s="116">
        <f t="shared" si="22"/>
        <v>161594.13</v>
      </c>
      <c r="F201" s="117">
        <f t="shared" si="23"/>
        <v>26190.929999999993</v>
      </c>
    </row>
    <row r="202" spans="1:6" ht="12.75">
      <c r="A202" s="100" t="s">
        <v>555</v>
      </c>
      <c r="B202" s="97">
        <v>200</v>
      </c>
      <c r="C202" s="95" t="s">
        <v>264</v>
      </c>
      <c r="D202" s="116">
        <f>D203+D204</f>
        <v>187785.06</v>
      </c>
      <c r="E202" s="116">
        <f>E203+E204</f>
        <v>161594.13</v>
      </c>
      <c r="F202" s="117">
        <f t="shared" si="23"/>
        <v>26190.929999999993</v>
      </c>
    </row>
    <row r="203" spans="1:6" ht="12.75">
      <c r="A203" s="100" t="s">
        <v>488</v>
      </c>
      <c r="B203" s="97">
        <v>200</v>
      </c>
      <c r="C203" s="95" t="s">
        <v>265</v>
      </c>
      <c r="D203" s="116">
        <v>51200</v>
      </c>
      <c r="E203" s="116">
        <v>29386.9</v>
      </c>
      <c r="F203" s="117">
        <f t="shared" si="23"/>
        <v>21813.1</v>
      </c>
    </row>
    <row r="204" spans="1:6" ht="12.75">
      <c r="A204" s="100" t="s">
        <v>556</v>
      </c>
      <c r="B204" s="97">
        <v>200</v>
      </c>
      <c r="C204" s="95" t="s">
        <v>489</v>
      </c>
      <c r="D204" s="116">
        <v>136585.06</v>
      </c>
      <c r="E204" s="116">
        <v>132207.23</v>
      </c>
      <c r="F204" s="117"/>
    </row>
    <row r="205" spans="1:6" ht="12.75">
      <c r="A205" s="102" t="s">
        <v>137</v>
      </c>
      <c r="B205" s="105">
        <v>200</v>
      </c>
      <c r="C205" s="96" t="s">
        <v>492</v>
      </c>
      <c r="D205" s="118">
        <f>D206</f>
        <v>1956200</v>
      </c>
      <c r="E205" s="118">
        <f>E206</f>
        <v>1932020.6500000001</v>
      </c>
      <c r="F205" s="119">
        <f>D205-E205</f>
        <v>24179.34999999986</v>
      </c>
    </row>
    <row r="206" spans="1:6" ht="12.75">
      <c r="A206" s="100" t="s">
        <v>543</v>
      </c>
      <c r="B206" s="97">
        <v>200</v>
      </c>
      <c r="C206" s="95" t="s">
        <v>493</v>
      </c>
      <c r="D206" s="116">
        <f>D207+D214+D230+D235</f>
        <v>1956200</v>
      </c>
      <c r="E206" s="116">
        <f>E207+E214+E230+E235</f>
        <v>1932020.6500000001</v>
      </c>
      <c r="F206" s="117">
        <f>D206-E206</f>
        <v>24179.34999999986</v>
      </c>
    </row>
    <row r="207" spans="1:6" ht="12.75">
      <c r="A207" s="100" t="s">
        <v>266</v>
      </c>
      <c r="B207" s="97">
        <v>200</v>
      </c>
      <c r="C207" s="95" t="s">
        <v>267</v>
      </c>
      <c r="D207" s="116">
        <f aca="true" t="shared" si="24" ref="D207:E210">D208</f>
        <v>18200</v>
      </c>
      <c r="E207" s="116">
        <f t="shared" si="24"/>
        <v>0</v>
      </c>
      <c r="F207" s="117"/>
    </row>
    <row r="208" spans="1:6" ht="51">
      <c r="A208" s="100" t="s">
        <v>203</v>
      </c>
      <c r="B208" s="97">
        <v>200</v>
      </c>
      <c r="C208" s="95" t="s">
        <v>268</v>
      </c>
      <c r="D208" s="116">
        <f t="shared" si="24"/>
        <v>18200</v>
      </c>
      <c r="E208" s="116">
        <f t="shared" si="24"/>
        <v>0</v>
      </c>
      <c r="F208" s="117"/>
    </row>
    <row r="209" spans="1:6" ht="25.5">
      <c r="A209" s="100" t="s">
        <v>414</v>
      </c>
      <c r="B209" s="97">
        <v>200</v>
      </c>
      <c r="C209" s="95" t="s">
        <v>269</v>
      </c>
      <c r="D209" s="116">
        <f t="shared" si="24"/>
        <v>18200</v>
      </c>
      <c r="E209" s="116">
        <f t="shared" si="24"/>
        <v>0</v>
      </c>
      <c r="F209" s="117"/>
    </row>
    <row r="210" spans="1:6" ht="12.75">
      <c r="A210" s="100" t="s">
        <v>438</v>
      </c>
      <c r="B210" s="97">
        <v>200</v>
      </c>
      <c r="C210" s="95" t="s">
        <v>270</v>
      </c>
      <c r="D210" s="116">
        <f t="shared" si="24"/>
        <v>18200</v>
      </c>
      <c r="E210" s="116">
        <f t="shared" si="24"/>
        <v>0</v>
      </c>
      <c r="F210" s="117"/>
    </row>
    <row r="211" spans="1:6" ht="12.75">
      <c r="A211" s="100" t="s">
        <v>408</v>
      </c>
      <c r="B211" s="97">
        <v>200</v>
      </c>
      <c r="C211" s="95" t="s">
        <v>271</v>
      </c>
      <c r="D211" s="116">
        <f>D212+D213</f>
        <v>18200</v>
      </c>
      <c r="E211" s="116">
        <f>E212+E213</f>
        <v>0</v>
      </c>
      <c r="F211" s="117"/>
    </row>
    <row r="212" spans="1:6" ht="12.75">
      <c r="A212" s="100" t="s">
        <v>208</v>
      </c>
      <c r="B212" s="97">
        <v>200</v>
      </c>
      <c r="C212" s="95" t="s">
        <v>272</v>
      </c>
      <c r="D212" s="116">
        <v>18200</v>
      </c>
      <c r="E212" s="116">
        <v>0</v>
      </c>
      <c r="F212" s="117"/>
    </row>
    <row r="213" spans="1:6" ht="12.75">
      <c r="A213" s="100" t="s">
        <v>457</v>
      </c>
      <c r="B213" s="97">
        <v>200</v>
      </c>
      <c r="C213" s="95" t="s">
        <v>273</v>
      </c>
      <c r="D213" s="116">
        <v>0</v>
      </c>
      <c r="E213" s="116">
        <v>0</v>
      </c>
      <c r="F213" s="117"/>
    </row>
    <row r="214" spans="1:6" ht="25.5">
      <c r="A214" s="100" t="s">
        <v>274</v>
      </c>
      <c r="B214" s="97">
        <v>200</v>
      </c>
      <c r="C214" s="95" t="s">
        <v>494</v>
      </c>
      <c r="D214" s="116">
        <f>D215+D220+D225</f>
        <v>1688500</v>
      </c>
      <c r="E214" s="116">
        <f>E215+E220+E225</f>
        <v>1688554.57</v>
      </c>
      <c r="F214" s="117"/>
    </row>
    <row r="215" spans="1:6" ht="51" customHeight="1">
      <c r="A215" s="100" t="s">
        <v>275</v>
      </c>
      <c r="B215" s="97">
        <v>200</v>
      </c>
      <c r="C215" s="95" t="s">
        <v>276</v>
      </c>
      <c r="D215" s="116">
        <f aca="true" t="shared" si="25" ref="D215:E218">D216</f>
        <v>1033900</v>
      </c>
      <c r="E215" s="116">
        <f t="shared" si="25"/>
        <v>1034070.98</v>
      </c>
      <c r="F215" s="117"/>
    </row>
    <row r="216" spans="1:6" ht="51">
      <c r="A216" s="100" t="s">
        <v>62</v>
      </c>
      <c r="B216" s="97">
        <v>200</v>
      </c>
      <c r="C216" s="95" t="s">
        <v>277</v>
      </c>
      <c r="D216" s="116">
        <f t="shared" si="25"/>
        <v>1033900</v>
      </c>
      <c r="E216" s="116">
        <f t="shared" si="25"/>
        <v>1034070.98</v>
      </c>
      <c r="F216" s="117"/>
    </row>
    <row r="217" spans="1:6" ht="12.75">
      <c r="A217" s="100" t="s">
        <v>550</v>
      </c>
      <c r="B217" s="97">
        <v>200</v>
      </c>
      <c r="C217" s="95" t="s">
        <v>278</v>
      </c>
      <c r="D217" s="116">
        <f t="shared" si="25"/>
        <v>1033900</v>
      </c>
      <c r="E217" s="116">
        <f t="shared" si="25"/>
        <v>1034070.98</v>
      </c>
      <c r="F217" s="117">
        <f>D217-E217</f>
        <v>-170.97999999998137</v>
      </c>
    </row>
    <row r="218" spans="1:6" ht="12.75">
      <c r="A218" s="100" t="s">
        <v>63</v>
      </c>
      <c r="B218" s="97">
        <v>200</v>
      </c>
      <c r="C218" s="95" t="s">
        <v>279</v>
      </c>
      <c r="D218" s="116">
        <f t="shared" si="25"/>
        <v>1033900</v>
      </c>
      <c r="E218" s="116">
        <f t="shared" si="25"/>
        <v>1034070.98</v>
      </c>
      <c r="F218" s="117">
        <f>D218-E218</f>
        <v>-170.97999999998137</v>
      </c>
    </row>
    <row r="219" spans="1:6" ht="25.5">
      <c r="A219" s="100" t="s">
        <v>64</v>
      </c>
      <c r="B219" s="97">
        <v>200</v>
      </c>
      <c r="C219" s="95" t="s">
        <v>280</v>
      </c>
      <c r="D219" s="116">
        <v>1033900</v>
      </c>
      <c r="E219" s="116">
        <v>1034070.98</v>
      </c>
      <c r="F219" s="117">
        <f>D219-E219</f>
        <v>-170.97999999998137</v>
      </c>
    </row>
    <row r="220" spans="1:6" ht="50.25" customHeight="1">
      <c r="A220" s="100" t="s">
        <v>281</v>
      </c>
      <c r="B220" s="97">
        <v>200</v>
      </c>
      <c r="C220" s="95" t="s">
        <v>282</v>
      </c>
      <c r="D220" s="116">
        <f aca="true" t="shared" si="26" ref="D220:E223">D221</f>
        <v>46400</v>
      </c>
      <c r="E220" s="116">
        <f t="shared" si="26"/>
        <v>46311.59</v>
      </c>
      <c r="F220" s="117"/>
    </row>
    <row r="221" spans="1:6" ht="25.5">
      <c r="A221" s="100" t="s">
        <v>414</v>
      </c>
      <c r="B221" s="97">
        <v>200</v>
      </c>
      <c r="C221" s="95" t="s">
        <v>283</v>
      </c>
      <c r="D221" s="116">
        <f t="shared" si="26"/>
        <v>46400</v>
      </c>
      <c r="E221" s="116">
        <f t="shared" si="26"/>
        <v>46311.59</v>
      </c>
      <c r="F221" s="117">
        <f>D221-E221</f>
        <v>88.41000000000349</v>
      </c>
    </row>
    <row r="222" spans="1:6" ht="12.75">
      <c r="A222" s="61" t="s">
        <v>550</v>
      </c>
      <c r="B222" s="97">
        <v>200</v>
      </c>
      <c r="C222" s="95" t="s">
        <v>284</v>
      </c>
      <c r="D222" s="116">
        <f t="shared" si="26"/>
        <v>46400</v>
      </c>
      <c r="E222" s="116">
        <f t="shared" si="26"/>
        <v>46311.59</v>
      </c>
      <c r="F222" s="117">
        <f>D222-E222</f>
        <v>88.41000000000349</v>
      </c>
    </row>
    <row r="223" spans="1:6" ht="12.75">
      <c r="A223" s="61" t="s">
        <v>555</v>
      </c>
      <c r="B223" s="97">
        <v>200</v>
      </c>
      <c r="C223" s="95" t="s">
        <v>285</v>
      </c>
      <c r="D223" s="116">
        <f t="shared" si="26"/>
        <v>46400</v>
      </c>
      <c r="E223" s="116">
        <f t="shared" si="26"/>
        <v>46311.59</v>
      </c>
      <c r="F223" s="117">
        <f>D223-E223</f>
        <v>88.41000000000349</v>
      </c>
    </row>
    <row r="224" spans="1:6" ht="12.75">
      <c r="A224" s="61" t="s">
        <v>208</v>
      </c>
      <c r="B224" s="97">
        <v>200</v>
      </c>
      <c r="C224" s="95" t="s">
        <v>286</v>
      </c>
      <c r="D224" s="116">
        <v>46400</v>
      </c>
      <c r="E224" s="116">
        <v>46311.59</v>
      </c>
      <c r="F224" s="117">
        <f>D224-E224</f>
        <v>88.41000000000349</v>
      </c>
    </row>
    <row r="225" spans="1:6" ht="51">
      <c r="A225" s="100" t="s">
        <v>287</v>
      </c>
      <c r="B225" s="97">
        <v>200</v>
      </c>
      <c r="C225" s="95" t="s">
        <v>288</v>
      </c>
      <c r="D225" s="116">
        <f aca="true" t="shared" si="27" ref="D225:E228">D226</f>
        <v>608200</v>
      </c>
      <c r="E225" s="116">
        <f t="shared" si="27"/>
        <v>608172</v>
      </c>
      <c r="F225" s="117"/>
    </row>
    <row r="226" spans="1:6" ht="25.5">
      <c r="A226" s="61" t="s">
        <v>414</v>
      </c>
      <c r="B226" s="97">
        <v>200</v>
      </c>
      <c r="C226" s="95" t="s">
        <v>289</v>
      </c>
      <c r="D226" s="116">
        <f t="shared" si="27"/>
        <v>608200</v>
      </c>
      <c r="E226" s="116">
        <f t="shared" si="27"/>
        <v>608172</v>
      </c>
      <c r="F226" s="117">
        <f>D226-E226</f>
        <v>28</v>
      </c>
    </row>
    <row r="227" spans="1:6" ht="12.75">
      <c r="A227" s="61" t="s">
        <v>550</v>
      </c>
      <c r="B227" s="97">
        <v>200</v>
      </c>
      <c r="C227" s="95" t="s">
        <v>290</v>
      </c>
      <c r="D227" s="116">
        <f t="shared" si="27"/>
        <v>608200</v>
      </c>
      <c r="E227" s="116">
        <f t="shared" si="27"/>
        <v>608172</v>
      </c>
      <c r="F227" s="117">
        <f>D227-E227</f>
        <v>28</v>
      </c>
    </row>
    <row r="228" spans="1:6" ht="12.75">
      <c r="A228" s="61" t="s">
        <v>555</v>
      </c>
      <c r="B228" s="97">
        <v>200</v>
      </c>
      <c r="C228" s="95" t="s">
        <v>291</v>
      </c>
      <c r="D228" s="116">
        <f t="shared" si="27"/>
        <v>608200</v>
      </c>
      <c r="E228" s="116">
        <f t="shared" si="27"/>
        <v>608172</v>
      </c>
      <c r="F228" s="117">
        <f>D228-E228</f>
        <v>28</v>
      </c>
    </row>
    <row r="229" spans="1:6" ht="12.75">
      <c r="A229" s="61" t="s">
        <v>556</v>
      </c>
      <c r="B229" s="97">
        <v>200</v>
      </c>
      <c r="C229" s="95" t="s">
        <v>292</v>
      </c>
      <c r="D229" s="116">
        <v>608200</v>
      </c>
      <c r="E229" s="116">
        <v>608172</v>
      </c>
      <c r="F229" s="117">
        <f>D229-E229</f>
        <v>28</v>
      </c>
    </row>
    <row r="230" spans="1:6" ht="12.75">
      <c r="A230" s="61" t="s">
        <v>293</v>
      </c>
      <c r="B230" s="97">
        <v>200</v>
      </c>
      <c r="C230" s="95" t="s">
        <v>294</v>
      </c>
      <c r="D230" s="116">
        <f>D234</f>
        <v>244500</v>
      </c>
      <c r="E230" s="116">
        <f>E234</f>
        <v>243466.08</v>
      </c>
      <c r="F230" s="117"/>
    </row>
    <row r="231" spans="1:6" ht="51">
      <c r="A231" s="61" t="s">
        <v>295</v>
      </c>
      <c r="B231" s="97">
        <v>200</v>
      </c>
      <c r="C231" s="95" t="s">
        <v>296</v>
      </c>
      <c r="D231" s="116">
        <f>D233</f>
        <v>244500</v>
      </c>
      <c r="E231" s="116">
        <f>E233</f>
        <v>243466.08</v>
      </c>
      <c r="F231" s="117"/>
    </row>
    <row r="232" spans="1:6" ht="51">
      <c r="A232" s="100" t="s">
        <v>62</v>
      </c>
      <c r="B232" s="97">
        <v>200</v>
      </c>
      <c r="C232" s="95" t="s">
        <v>297</v>
      </c>
      <c r="D232" s="116">
        <f>D233</f>
        <v>244500</v>
      </c>
      <c r="E232" s="116">
        <f>E233</f>
        <v>243466.08</v>
      </c>
      <c r="F232" s="117"/>
    </row>
    <row r="233" spans="1:6" ht="12.75">
      <c r="A233" s="61" t="s">
        <v>298</v>
      </c>
      <c r="B233" s="97">
        <v>200</v>
      </c>
      <c r="C233" s="95" t="s">
        <v>299</v>
      </c>
      <c r="D233" s="116">
        <f>D234</f>
        <v>244500</v>
      </c>
      <c r="E233" s="116">
        <f>E234</f>
        <v>243466.08</v>
      </c>
      <c r="F233" s="117"/>
    </row>
    <row r="234" spans="1:6" ht="25.5">
      <c r="A234" s="100" t="s">
        <v>64</v>
      </c>
      <c r="B234" s="97">
        <v>200</v>
      </c>
      <c r="C234" s="95" t="s">
        <v>300</v>
      </c>
      <c r="D234" s="116">
        <v>244500</v>
      </c>
      <c r="E234" s="116">
        <v>243466.08</v>
      </c>
      <c r="F234" s="117"/>
    </row>
    <row r="235" spans="1:6" ht="25.5">
      <c r="A235" s="100" t="s">
        <v>301</v>
      </c>
      <c r="B235" s="97">
        <v>200</v>
      </c>
      <c r="C235" s="95" t="s">
        <v>302</v>
      </c>
      <c r="D235" s="116">
        <f aca="true" t="shared" si="28" ref="D235:E238">D236</f>
        <v>5000</v>
      </c>
      <c r="E235" s="116">
        <f t="shared" si="28"/>
        <v>0</v>
      </c>
      <c r="F235" s="117"/>
    </row>
    <row r="236" spans="1:6" ht="76.5">
      <c r="A236" s="100" t="s">
        <v>303</v>
      </c>
      <c r="B236" s="97">
        <v>200</v>
      </c>
      <c r="C236" s="95" t="s">
        <v>304</v>
      </c>
      <c r="D236" s="116">
        <f t="shared" si="28"/>
        <v>5000</v>
      </c>
      <c r="E236" s="116">
        <f t="shared" si="28"/>
        <v>0</v>
      </c>
      <c r="F236" s="117"/>
    </row>
    <row r="237" spans="1:6" ht="51">
      <c r="A237" s="100" t="s">
        <v>62</v>
      </c>
      <c r="B237" s="97">
        <v>200</v>
      </c>
      <c r="C237" s="95" t="s">
        <v>305</v>
      </c>
      <c r="D237" s="116">
        <f t="shared" si="28"/>
        <v>5000</v>
      </c>
      <c r="E237" s="116">
        <f t="shared" si="28"/>
        <v>0</v>
      </c>
      <c r="F237" s="117"/>
    </row>
    <row r="238" spans="1:6" ht="12.75">
      <c r="A238" s="61" t="s">
        <v>298</v>
      </c>
      <c r="B238" s="97">
        <v>200</v>
      </c>
      <c r="C238" s="95" t="s">
        <v>306</v>
      </c>
      <c r="D238" s="116">
        <f t="shared" si="28"/>
        <v>5000</v>
      </c>
      <c r="E238" s="116">
        <f t="shared" si="28"/>
        <v>0</v>
      </c>
      <c r="F238" s="117"/>
    </row>
    <row r="239" spans="1:6" ht="25.5">
      <c r="A239" s="100" t="s">
        <v>64</v>
      </c>
      <c r="B239" s="97">
        <v>200</v>
      </c>
      <c r="C239" s="95" t="s">
        <v>307</v>
      </c>
      <c r="D239" s="116">
        <v>5000</v>
      </c>
      <c r="E239" s="116">
        <v>0</v>
      </c>
      <c r="F239" s="117"/>
    </row>
    <row r="240" spans="1:6" ht="12.75">
      <c r="A240" s="102" t="s">
        <v>308</v>
      </c>
      <c r="B240" s="105">
        <v>200</v>
      </c>
      <c r="C240" s="96" t="s">
        <v>309</v>
      </c>
      <c r="D240" s="118">
        <f aca="true" t="shared" si="29" ref="D240:E245">D241</f>
        <v>96900</v>
      </c>
      <c r="E240" s="118">
        <f t="shared" si="29"/>
        <v>96856.61</v>
      </c>
      <c r="F240" s="119"/>
    </row>
    <row r="241" spans="1:6" ht="12.75">
      <c r="A241" s="100" t="s">
        <v>310</v>
      </c>
      <c r="B241" s="97">
        <v>200</v>
      </c>
      <c r="C241" s="95" t="s">
        <v>311</v>
      </c>
      <c r="D241" s="116">
        <f t="shared" si="29"/>
        <v>96900</v>
      </c>
      <c r="E241" s="116">
        <f t="shared" si="29"/>
        <v>96856.61</v>
      </c>
      <c r="F241" s="117"/>
    </row>
    <row r="242" spans="1:6" ht="25.5">
      <c r="A242" s="100" t="s">
        <v>393</v>
      </c>
      <c r="B242" s="97">
        <v>200</v>
      </c>
      <c r="C242" s="95" t="s">
        <v>312</v>
      </c>
      <c r="D242" s="116">
        <f t="shared" si="29"/>
        <v>96900</v>
      </c>
      <c r="E242" s="116">
        <f t="shared" si="29"/>
        <v>96856.61</v>
      </c>
      <c r="F242" s="117"/>
    </row>
    <row r="243" spans="1:6" ht="51">
      <c r="A243" s="100" t="s">
        <v>313</v>
      </c>
      <c r="B243" s="97">
        <v>200</v>
      </c>
      <c r="C243" s="95" t="s">
        <v>314</v>
      </c>
      <c r="D243" s="116">
        <f t="shared" si="29"/>
        <v>96900</v>
      </c>
      <c r="E243" s="116">
        <f t="shared" si="29"/>
        <v>96856.61</v>
      </c>
      <c r="F243" s="117"/>
    </row>
    <row r="244" spans="1:6" ht="25.5">
      <c r="A244" s="100" t="s">
        <v>315</v>
      </c>
      <c r="B244" s="97">
        <v>200</v>
      </c>
      <c r="C244" s="95" t="s">
        <v>316</v>
      </c>
      <c r="D244" s="116">
        <f t="shared" si="29"/>
        <v>96900</v>
      </c>
      <c r="E244" s="116">
        <f t="shared" si="29"/>
        <v>96856.61</v>
      </c>
      <c r="F244" s="117"/>
    </row>
    <row r="245" spans="1:6" ht="12.75">
      <c r="A245" s="100" t="s">
        <v>317</v>
      </c>
      <c r="B245" s="97">
        <v>200</v>
      </c>
      <c r="C245" s="95" t="s">
        <v>318</v>
      </c>
      <c r="D245" s="116">
        <f t="shared" si="29"/>
        <v>96900</v>
      </c>
      <c r="E245" s="116">
        <f t="shared" si="29"/>
        <v>96856.61</v>
      </c>
      <c r="F245" s="117"/>
    </row>
    <row r="246" spans="1:6" ht="25.5">
      <c r="A246" s="61" t="s">
        <v>319</v>
      </c>
      <c r="B246" s="97">
        <v>200</v>
      </c>
      <c r="C246" s="95" t="s">
        <v>320</v>
      </c>
      <c r="D246" s="116">
        <v>96900</v>
      </c>
      <c r="E246" s="116">
        <v>96856.61</v>
      </c>
      <c r="F246" s="117"/>
    </row>
    <row r="247" spans="1:6" ht="12.75">
      <c r="A247" s="106" t="s">
        <v>321</v>
      </c>
      <c r="B247" s="105">
        <v>200</v>
      </c>
      <c r="C247" s="96" t="s">
        <v>322</v>
      </c>
      <c r="D247" s="118">
        <f>D248</f>
        <v>10000</v>
      </c>
      <c r="E247" s="118">
        <f>E248</f>
        <v>0</v>
      </c>
      <c r="F247" s="119">
        <f>D247-E247</f>
        <v>10000</v>
      </c>
    </row>
    <row r="248" spans="1:6" ht="12.75">
      <c r="A248" s="61" t="s">
        <v>323</v>
      </c>
      <c r="B248" s="97">
        <v>200</v>
      </c>
      <c r="C248" s="95" t="s">
        <v>324</v>
      </c>
      <c r="D248" s="116">
        <f>D249+D254</f>
        <v>10000</v>
      </c>
      <c r="E248" s="116">
        <f>E249+E254</f>
        <v>0</v>
      </c>
      <c r="F248" s="117">
        <f>D248-E248</f>
        <v>10000</v>
      </c>
    </row>
    <row r="249" spans="1:6" ht="25.5">
      <c r="A249" s="61" t="s">
        <v>325</v>
      </c>
      <c r="B249" s="97">
        <v>200</v>
      </c>
      <c r="C249" s="95" t="s">
        <v>326</v>
      </c>
      <c r="D249" s="116">
        <f aca="true" t="shared" si="30" ref="D249:E252">D250</f>
        <v>8000</v>
      </c>
      <c r="E249" s="116">
        <f t="shared" si="30"/>
        <v>0</v>
      </c>
      <c r="F249" s="117">
        <f>D249-E249</f>
        <v>8000</v>
      </c>
    </row>
    <row r="250" spans="1:6" ht="51">
      <c r="A250" s="61" t="s">
        <v>327</v>
      </c>
      <c r="B250" s="97">
        <v>200</v>
      </c>
      <c r="C250" s="95" t="s">
        <v>328</v>
      </c>
      <c r="D250" s="116">
        <f t="shared" si="30"/>
        <v>8000</v>
      </c>
      <c r="E250" s="116">
        <f t="shared" si="30"/>
        <v>0</v>
      </c>
      <c r="F250" s="117"/>
    </row>
    <row r="251" spans="1:6" ht="25.5">
      <c r="A251" s="61" t="s">
        <v>129</v>
      </c>
      <c r="B251" s="97">
        <v>200</v>
      </c>
      <c r="C251" s="95" t="s">
        <v>329</v>
      </c>
      <c r="D251" s="116">
        <f t="shared" si="30"/>
        <v>8000</v>
      </c>
      <c r="E251" s="116">
        <f t="shared" si="30"/>
        <v>0</v>
      </c>
      <c r="F251" s="117">
        <f>D251-E251</f>
        <v>8000</v>
      </c>
    </row>
    <row r="252" spans="1:6" ht="12.75">
      <c r="A252" s="61" t="s">
        <v>550</v>
      </c>
      <c r="B252" s="97">
        <v>200</v>
      </c>
      <c r="C252" s="95" t="s">
        <v>330</v>
      </c>
      <c r="D252" s="116">
        <f t="shared" si="30"/>
        <v>8000</v>
      </c>
      <c r="E252" s="116">
        <f t="shared" si="30"/>
        <v>0</v>
      </c>
      <c r="F252" s="117">
        <f>D252-E252</f>
        <v>8000</v>
      </c>
    </row>
    <row r="253" spans="1:6" ht="12.75">
      <c r="A253" s="61" t="s">
        <v>439</v>
      </c>
      <c r="B253" s="97">
        <v>200</v>
      </c>
      <c r="C253" s="95" t="s">
        <v>331</v>
      </c>
      <c r="D253" s="116">
        <v>8000</v>
      </c>
      <c r="E253" s="116">
        <v>0</v>
      </c>
      <c r="F253" s="117">
        <f>D253-E253</f>
        <v>8000</v>
      </c>
    </row>
    <row r="254" spans="1:6" ht="25.5">
      <c r="A254" s="61" t="s">
        <v>332</v>
      </c>
      <c r="B254" s="97">
        <v>200</v>
      </c>
      <c r="C254" s="95" t="s">
        <v>333</v>
      </c>
      <c r="D254" s="116">
        <f aca="true" t="shared" si="31" ref="D254:E256">D255</f>
        <v>2000</v>
      </c>
      <c r="E254" s="116">
        <f t="shared" si="31"/>
        <v>0</v>
      </c>
      <c r="F254" s="117"/>
    </row>
    <row r="255" spans="1:6" ht="38.25">
      <c r="A255" s="61" t="s">
        <v>334</v>
      </c>
      <c r="B255" s="97">
        <v>200</v>
      </c>
      <c r="C255" s="95" t="s">
        <v>335</v>
      </c>
      <c r="D255" s="116">
        <f t="shared" si="31"/>
        <v>2000</v>
      </c>
      <c r="E255" s="116">
        <f t="shared" si="31"/>
        <v>0</v>
      </c>
      <c r="F255" s="117"/>
    </row>
    <row r="256" spans="1:6" ht="25.5">
      <c r="A256" s="61" t="s">
        <v>414</v>
      </c>
      <c r="B256" s="97">
        <v>200</v>
      </c>
      <c r="C256" s="95" t="s">
        <v>336</v>
      </c>
      <c r="D256" s="116">
        <f t="shared" si="31"/>
        <v>2000</v>
      </c>
      <c r="E256" s="116">
        <f t="shared" si="31"/>
        <v>0</v>
      </c>
      <c r="F256" s="117"/>
    </row>
    <row r="257" spans="1:6" ht="12.75">
      <c r="A257" s="61" t="s">
        <v>439</v>
      </c>
      <c r="B257" s="97">
        <v>200</v>
      </c>
      <c r="C257" s="95" t="s">
        <v>337</v>
      </c>
      <c r="D257" s="116">
        <v>2000</v>
      </c>
      <c r="E257" s="116">
        <v>0</v>
      </c>
      <c r="F257" s="117"/>
    </row>
    <row r="258" spans="1:6" ht="19.5" customHeight="1">
      <c r="A258" s="106" t="s">
        <v>338</v>
      </c>
      <c r="B258" s="105">
        <v>200</v>
      </c>
      <c r="C258" s="96" t="s">
        <v>339</v>
      </c>
      <c r="D258" s="118">
        <f aca="true" t="shared" si="32" ref="D258:E263">D259</f>
        <v>4500</v>
      </c>
      <c r="E258" s="118">
        <f t="shared" si="32"/>
        <v>2415.22</v>
      </c>
      <c r="F258" s="119"/>
    </row>
    <row r="259" spans="1:6" ht="25.5">
      <c r="A259" s="61" t="s">
        <v>340</v>
      </c>
      <c r="B259" s="97">
        <v>200</v>
      </c>
      <c r="C259" s="95" t="s">
        <v>341</v>
      </c>
      <c r="D259" s="116">
        <f t="shared" si="32"/>
        <v>4500</v>
      </c>
      <c r="E259" s="116">
        <f t="shared" si="32"/>
        <v>2415.22</v>
      </c>
      <c r="F259" s="117"/>
    </row>
    <row r="260" spans="1:6" ht="12.75">
      <c r="A260" s="61" t="s">
        <v>342</v>
      </c>
      <c r="B260" s="97">
        <v>200</v>
      </c>
      <c r="C260" s="95" t="s">
        <v>343</v>
      </c>
      <c r="D260" s="116">
        <f t="shared" si="32"/>
        <v>4500</v>
      </c>
      <c r="E260" s="116">
        <f t="shared" si="32"/>
        <v>2415.22</v>
      </c>
      <c r="F260" s="117"/>
    </row>
    <row r="261" spans="1:6" ht="54.75" customHeight="1">
      <c r="A261" s="61" t="s">
        <v>344</v>
      </c>
      <c r="B261" s="97">
        <v>200</v>
      </c>
      <c r="C261" s="95" t="s">
        <v>345</v>
      </c>
      <c r="D261" s="116">
        <f t="shared" si="32"/>
        <v>4500</v>
      </c>
      <c r="E261" s="116">
        <f t="shared" si="32"/>
        <v>2415.22</v>
      </c>
      <c r="F261" s="117"/>
    </row>
    <row r="262" spans="1:6" ht="12.75">
      <c r="A262" s="61" t="s">
        <v>342</v>
      </c>
      <c r="B262" s="97">
        <v>200</v>
      </c>
      <c r="C262" s="95" t="s">
        <v>346</v>
      </c>
      <c r="D262" s="116">
        <f t="shared" si="32"/>
        <v>4500</v>
      </c>
      <c r="E262" s="116">
        <f t="shared" si="32"/>
        <v>2415.22</v>
      </c>
      <c r="F262" s="117"/>
    </row>
    <row r="263" spans="1:6" ht="12.75">
      <c r="A263" s="61" t="s">
        <v>347</v>
      </c>
      <c r="B263" s="97">
        <v>200</v>
      </c>
      <c r="C263" s="95" t="s">
        <v>348</v>
      </c>
      <c r="D263" s="116">
        <f t="shared" si="32"/>
        <v>4500</v>
      </c>
      <c r="E263" s="116">
        <f t="shared" si="32"/>
        <v>2415.22</v>
      </c>
      <c r="F263" s="117"/>
    </row>
    <row r="264" spans="1:6" ht="12.75">
      <c r="A264" s="61" t="s">
        <v>349</v>
      </c>
      <c r="B264" s="97">
        <v>200</v>
      </c>
      <c r="C264" s="95" t="s">
        <v>350</v>
      </c>
      <c r="D264" s="116">
        <v>4500</v>
      </c>
      <c r="E264" s="116">
        <v>2415.22</v>
      </c>
      <c r="F264" s="117"/>
    </row>
    <row r="265" spans="1:6" ht="13.5" thickBot="1">
      <c r="A265" s="98" t="s">
        <v>495</v>
      </c>
      <c r="B265" s="78">
        <v>450</v>
      </c>
      <c r="C265" s="79" t="s">
        <v>529</v>
      </c>
      <c r="D265" s="124">
        <f>Лист1!D15-Лист2!D7</f>
        <v>-619385.0600000005</v>
      </c>
      <c r="E265" s="124">
        <f>Лист1!E15-Лист2!E7</f>
        <v>-490678.3400000008</v>
      </c>
      <c r="F265" s="125">
        <f>D265-E265</f>
        <v>-128706.71999999974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" bottom="0" header="0" footer="0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2">
      <selection activeCell="F11" sqref="F11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6"/>
      <c r="B1" s="37"/>
      <c r="C1" s="38"/>
      <c r="D1" s="38"/>
      <c r="E1" s="38"/>
      <c r="F1" s="38"/>
    </row>
    <row r="2" spans="1:6" ht="17.25" customHeight="1">
      <c r="A2" s="143" t="s">
        <v>10</v>
      </c>
      <c r="B2" s="143"/>
      <c r="C2" s="143"/>
      <c r="D2" s="143"/>
      <c r="E2" s="143"/>
      <c r="F2" s="143"/>
    </row>
    <row r="3" spans="1:6" ht="12.75" customHeight="1">
      <c r="A3" s="144" t="s">
        <v>604</v>
      </c>
      <c r="B3" s="147" t="s">
        <v>605</v>
      </c>
      <c r="C3" s="147" t="s">
        <v>11</v>
      </c>
      <c r="D3" s="150" t="s">
        <v>120</v>
      </c>
      <c r="E3" s="150" t="s">
        <v>562</v>
      </c>
      <c r="F3" s="153" t="s">
        <v>563</v>
      </c>
    </row>
    <row r="4" spans="1:6" ht="12.75">
      <c r="A4" s="145"/>
      <c r="B4" s="148"/>
      <c r="C4" s="148"/>
      <c r="D4" s="151"/>
      <c r="E4" s="151"/>
      <c r="F4" s="154"/>
    </row>
    <row r="5" spans="1:6" ht="44.25" customHeight="1">
      <c r="A5" s="146"/>
      <c r="B5" s="149"/>
      <c r="C5" s="149"/>
      <c r="D5" s="152"/>
      <c r="E5" s="152"/>
      <c r="F5" s="155"/>
    </row>
    <row r="6" spans="1:6" ht="13.5" thickBot="1">
      <c r="A6" s="39" t="s">
        <v>606</v>
      </c>
      <c r="B6" s="40" t="s">
        <v>607</v>
      </c>
      <c r="C6" s="40" t="s">
        <v>608</v>
      </c>
      <c r="D6" s="40" t="s">
        <v>609</v>
      </c>
      <c r="E6" s="40" t="s">
        <v>117</v>
      </c>
      <c r="F6" s="41" t="s">
        <v>564</v>
      </c>
    </row>
    <row r="7" spans="1:6" ht="24">
      <c r="A7" s="109" t="s">
        <v>12</v>
      </c>
      <c r="B7" s="42" t="s">
        <v>13</v>
      </c>
      <c r="C7" s="43" t="s">
        <v>118</v>
      </c>
      <c r="D7" s="6">
        <f>D8+D14</f>
        <v>619385.0599999996</v>
      </c>
      <c r="E7" s="6">
        <f>E14+E8</f>
        <v>490678.33999999985</v>
      </c>
      <c r="F7" s="53">
        <f>D7-E7</f>
        <v>128706.71999999974</v>
      </c>
    </row>
    <row r="8" spans="1:6" ht="35.25" customHeight="1">
      <c r="A8" s="109" t="s">
        <v>584</v>
      </c>
      <c r="B8" s="44" t="s">
        <v>14</v>
      </c>
      <c r="C8" s="45"/>
      <c r="D8" s="10"/>
      <c r="E8" s="10"/>
      <c r="F8" s="16"/>
    </row>
    <row r="9" spans="1:6" ht="12.75">
      <c r="A9" s="110" t="s">
        <v>16</v>
      </c>
      <c r="B9" s="44"/>
      <c r="C9" s="45"/>
      <c r="D9" s="10"/>
      <c r="E9" s="10"/>
      <c r="F9" s="16"/>
    </row>
    <row r="10" spans="1:6" ht="48">
      <c r="A10" s="128" t="s">
        <v>21</v>
      </c>
      <c r="B10" s="44"/>
      <c r="C10" s="45" t="s">
        <v>23</v>
      </c>
      <c r="D10" s="10">
        <v>552700</v>
      </c>
      <c r="E10" s="10">
        <v>552700</v>
      </c>
      <c r="F10" s="16"/>
    </row>
    <row r="11" spans="1:6" ht="48">
      <c r="A11" s="128" t="s">
        <v>22</v>
      </c>
      <c r="B11" s="44"/>
      <c r="C11" s="45" t="s">
        <v>24</v>
      </c>
      <c r="D11" s="10">
        <v>-552700</v>
      </c>
      <c r="E11" s="10">
        <v>-552700</v>
      </c>
      <c r="F11" s="16"/>
    </row>
    <row r="12" spans="1:6" ht="26.25" customHeight="1">
      <c r="A12" s="111" t="s">
        <v>96</v>
      </c>
      <c r="B12" s="44" t="s">
        <v>97</v>
      </c>
      <c r="C12" s="46" t="s">
        <v>565</v>
      </c>
      <c r="D12" s="10" t="s">
        <v>15</v>
      </c>
      <c r="E12" s="10" t="s">
        <v>15</v>
      </c>
      <c r="F12" s="16" t="s">
        <v>15</v>
      </c>
    </row>
    <row r="13" spans="1:6" ht="38.25" customHeight="1">
      <c r="A13" s="111" t="s">
        <v>72</v>
      </c>
      <c r="B13" s="44" t="s">
        <v>590</v>
      </c>
      <c r="C13" s="46" t="s">
        <v>73</v>
      </c>
      <c r="D13" s="10">
        <f>D14</f>
        <v>619385.0599999996</v>
      </c>
      <c r="E13" s="10">
        <f>E14</f>
        <v>490678.33999999985</v>
      </c>
      <c r="F13" s="54" t="s">
        <v>565</v>
      </c>
    </row>
    <row r="14" spans="1:6" ht="51" customHeight="1">
      <c r="A14" s="111" t="s">
        <v>54</v>
      </c>
      <c r="B14" s="44" t="s">
        <v>590</v>
      </c>
      <c r="C14" s="46" t="s">
        <v>74</v>
      </c>
      <c r="D14" s="10">
        <f>D15+D19</f>
        <v>619385.0599999996</v>
      </c>
      <c r="E14" s="10">
        <f>E15+E19</f>
        <v>490678.33999999985</v>
      </c>
      <c r="F14" s="54" t="s">
        <v>565</v>
      </c>
    </row>
    <row r="15" spans="1:6" ht="27" customHeight="1">
      <c r="A15" s="112" t="s">
        <v>536</v>
      </c>
      <c r="B15" s="44" t="s">
        <v>590</v>
      </c>
      <c r="C15" s="46" t="s">
        <v>75</v>
      </c>
      <c r="D15" s="10">
        <f aca="true" t="shared" si="0" ref="D15:E17">D16</f>
        <v>-6558500</v>
      </c>
      <c r="E15" s="10">
        <f t="shared" si="0"/>
        <v>-6869333.78</v>
      </c>
      <c r="F15" s="54" t="s">
        <v>565</v>
      </c>
    </row>
    <row r="16" spans="1:6" ht="27" customHeight="1">
      <c r="A16" s="112" t="s">
        <v>537</v>
      </c>
      <c r="B16" s="44" t="s">
        <v>591</v>
      </c>
      <c r="C16" s="46" t="s">
        <v>76</v>
      </c>
      <c r="D16" s="10">
        <f t="shared" si="0"/>
        <v>-6558500</v>
      </c>
      <c r="E16" s="10">
        <f t="shared" si="0"/>
        <v>-6869333.78</v>
      </c>
      <c r="F16" s="54" t="s">
        <v>565</v>
      </c>
    </row>
    <row r="17" spans="1:6" ht="96.75" customHeight="1">
      <c r="A17" s="112" t="s">
        <v>38</v>
      </c>
      <c r="B17" s="44" t="s">
        <v>591</v>
      </c>
      <c r="C17" s="46" t="s">
        <v>77</v>
      </c>
      <c r="D17" s="10">
        <f t="shared" si="0"/>
        <v>-6558500</v>
      </c>
      <c r="E17" s="10">
        <f t="shared" si="0"/>
        <v>-6869333.78</v>
      </c>
      <c r="F17" s="54" t="s">
        <v>565</v>
      </c>
    </row>
    <row r="18" spans="1:6" ht="86.25" customHeight="1">
      <c r="A18" s="112" t="s">
        <v>78</v>
      </c>
      <c r="B18" s="44" t="s">
        <v>591</v>
      </c>
      <c r="C18" s="46" t="s">
        <v>79</v>
      </c>
      <c r="D18" s="10">
        <v>-6558500</v>
      </c>
      <c r="E18" s="10">
        <v>-6869333.78</v>
      </c>
      <c r="F18" s="54" t="s">
        <v>565</v>
      </c>
    </row>
    <row r="19" spans="1:6" ht="24.75" customHeight="1">
      <c r="A19" s="112" t="s">
        <v>533</v>
      </c>
      <c r="B19" s="44" t="s">
        <v>590</v>
      </c>
      <c r="C19" s="46" t="s">
        <v>80</v>
      </c>
      <c r="D19" s="10">
        <f aca="true" t="shared" si="1" ref="D19:E21">D20</f>
        <v>7177885.06</v>
      </c>
      <c r="E19" s="10">
        <f t="shared" si="1"/>
        <v>7360012.12</v>
      </c>
      <c r="F19" s="55" t="s">
        <v>565</v>
      </c>
    </row>
    <row r="20" spans="1:6" ht="27" customHeight="1">
      <c r="A20" s="112" t="s">
        <v>579</v>
      </c>
      <c r="B20" s="44" t="s">
        <v>592</v>
      </c>
      <c r="C20" s="46" t="s">
        <v>81</v>
      </c>
      <c r="D20" s="10">
        <f t="shared" si="1"/>
        <v>7177885.06</v>
      </c>
      <c r="E20" s="10">
        <f t="shared" si="1"/>
        <v>7360012.12</v>
      </c>
      <c r="F20" s="56" t="s">
        <v>565</v>
      </c>
    </row>
    <row r="21" spans="1:6" ht="38.25" customHeight="1">
      <c r="A21" s="112" t="s">
        <v>39</v>
      </c>
      <c r="B21" s="44" t="s">
        <v>592</v>
      </c>
      <c r="C21" s="46" t="s">
        <v>82</v>
      </c>
      <c r="D21" s="10">
        <f t="shared" si="1"/>
        <v>7177885.06</v>
      </c>
      <c r="E21" s="10">
        <f t="shared" si="1"/>
        <v>7360012.12</v>
      </c>
      <c r="F21" s="56" t="s">
        <v>565</v>
      </c>
    </row>
    <row r="22" spans="1:6" ht="61.5" customHeight="1" thickBot="1">
      <c r="A22" s="112" t="s">
        <v>83</v>
      </c>
      <c r="B22" s="50" t="s">
        <v>592</v>
      </c>
      <c r="C22" s="51" t="s">
        <v>84</v>
      </c>
      <c r="D22" s="13">
        <v>7177885.06</v>
      </c>
      <c r="E22" s="13">
        <v>7360012.12</v>
      </c>
      <c r="F22" s="57" t="s">
        <v>565</v>
      </c>
    </row>
    <row r="23" ht="24.75" customHeight="1"/>
    <row r="24" spans="1:6" ht="12.75">
      <c r="A24" s="47" t="s">
        <v>593</v>
      </c>
      <c r="B24" s="156" t="s">
        <v>91</v>
      </c>
      <c r="C24" s="156"/>
      <c r="D24" s="157" t="s">
        <v>87</v>
      </c>
      <c r="E24" s="157"/>
      <c r="F24" s="157"/>
    </row>
    <row r="25" spans="2:6" ht="12.75">
      <c r="B25" s="158" t="s">
        <v>92</v>
      </c>
      <c r="C25" s="158"/>
      <c r="D25" s="158" t="s">
        <v>93</v>
      </c>
      <c r="E25" s="158"/>
      <c r="F25" s="158"/>
    </row>
    <row r="26" ht="27" customHeight="1">
      <c r="A26" s="159" t="s">
        <v>85</v>
      </c>
    </row>
    <row r="27" spans="1:6" ht="14.25" customHeight="1">
      <c r="A27" s="159"/>
      <c r="B27" s="157" t="s">
        <v>40</v>
      </c>
      <c r="C27" s="157"/>
      <c r="D27" s="157" t="s">
        <v>88</v>
      </c>
      <c r="E27" s="157"/>
      <c r="F27" s="157"/>
    </row>
    <row r="28" spans="2:6" ht="14.25" customHeight="1">
      <c r="B28" s="158" t="s">
        <v>92</v>
      </c>
      <c r="C28" s="158"/>
      <c r="D28" s="158" t="s">
        <v>93</v>
      </c>
      <c r="E28" s="158"/>
      <c r="F28" s="158"/>
    </row>
    <row r="30" spans="1:6" ht="12.75">
      <c r="A30" s="48" t="s">
        <v>86</v>
      </c>
      <c r="B30" s="157" t="s">
        <v>40</v>
      </c>
      <c r="C30" s="157"/>
      <c r="D30" s="157" t="s">
        <v>89</v>
      </c>
      <c r="E30" s="157"/>
      <c r="F30" s="157"/>
    </row>
    <row r="31" spans="2:6" ht="12.75">
      <c r="B31" s="158" t="s">
        <v>92</v>
      </c>
      <c r="C31" s="158"/>
      <c r="D31" s="158" t="s">
        <v>93</v>
      </c>
      <c r="E31" s="158"/>
      <c r="F31" s="158"/>
    </row>
    <row r="32" spans="2:6" ht="12.75">
      <c r="B32" s="49"/>
      <c r="C32" s="49"/>
      <c r="D32" s="49"/>
      <c r="E32" s="49"/>
      <c r="F32" s="49"/>
    </row>
    <row r="33" spans="1:4" ht="12.75">
      <c r="A33" s="142" t="s">
        <v>20</v>
      </c>
      <c r="B33" s="142"/>
      <c r="C33" s="142"/>
      <c r="D33" s="142"/>
    </row>
  </sheetData>
  <sheetProtection/>
  <mergeCells count="21">
    <mergeCell ref="B31:C31"/>
    <mergeCell ref="D31:F31"/>
    <mergeCell ref="B28:C28"/>
    <mergeCell ref="D28:F28"/>
    <mergeCell ref="B30:C30"/>
    <mergeCell ref="D30:F30"/>
    <mergeCell ref="B25:C25"/>
    <mergeCell ref="D25:F25"/>
    <mergeCell ref="A26:A27"/>
    <mergeCell ref="B27:C27"/>
    <mergeCell ref="D27:F27"/>
    <mergeCell ref="A33:D33"/>
    <mergeCell ref="A2:F2"/>
    <mergeCell ref="A3:A5"/>
    <mergeCell ref="B3:B5"/>
    <mergeCell ref="C3:C5"/>
    <mergeCell ref="D3:D5"/>
    <mergeCell ref="E3:E5"/>
    <mergeCell ref="F3:F5"/>
    <mergeCell ref="B24:C24"/>
    <mergeCell ref="D24:F24"/>
  </mergeCells>
  <printOptions/>
  <pageMargins left="0.5905511811023623" right="0.7874015748031497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ADMLENINA</cp:lastModifiedBy>
  <cp:lastPrinted>2015-01-20T09:42:03Z</cp:lastPrinted>
  <dcterms:created xsi:type="dcterms:W3CDTF">2010-07-27T06:07:55Z</dcterms:created>
  <dcterms:modified xsi:type="dcterms:W3CDTF">2015-02-04T05:50:51Z</dcterms:modified>
  <cp:category/>
  <cp:version/>
  <cp:contentType/>
  <cp:contentStatus/>
</cp:coreProperties>
</file>