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935" activeTab="0"/>
  </bookViews>
  <sheets>
    <sheet name="Лист2" sheetId="1" r:id="rId1"/>
    <sheet name="справочник_поселений" sheetId="2" r:id="rId2"/>
  </sheets>
  <definedNames>
    <definedName name="_xlnm.Print_Area" localSheetId="0">'Лист2'!$A$1:$J$265</definedName>
  </definedNames>
  <calcPr fullCalcOnLoad="1"/>
</workbook>
</file>

<file path=xl/sharedStrings.xml><?xml version="1.0" encoding="utf-8"?>
<sst xmlns="http://schemas.openxmlformats.org/spreadsheetml/2006/main" count="1013" uniqueCount="547">
  <si>
    <t>отчет</t>
  </si>
  <si>
    <t>оценка</t>
  </si>
  <si>
    <t>Показатели</t>
  </si>
  <si>
    <t xml:space="preserve">   в том числе:</t>
  </si>
  <si>
    <t>Численность работников - всего</t>
  </si>
  <si>
    <t>Прогноз</t>
  </si>
  <si>
    <t xml:space="preserve">Среднемесячная начисленная </t>
  </si>
  <si>
    <t>заработная плата</t>
  </si>
  <si>
    <t>Фонд зарплаты по территории всего</t>
  </si>
  <si>
    <t>(без выплат социального характера)</t>
  </si>
  <si>
    <t>рублей</t>
  </si>
  <si>
    <t>тыс.руб.</t>
  </si>
  <si>
    <t>измере-</t>
  </si>
  <si>
    <t>ния</t>
  </si>
  <si>
    <t>Единица</t>
  </si>
  <si>
    <t>%</t>
  </si>
  <si>
    <t xml:space="preserve">Темп к предыдущему году </t>
  </si>
  <si>
    <t>(утверж.)</t>
  </si>
  <si>
    <t>человек</t>
  </si>
  <si>
    <t>Показатели труда по бюджетообразующим предприятиям</t>
  </si>
  <si>
    <t>Среднесписочная численность</t>
  </si>
  <si>
    <t>образующему предприятию …</t>
  </si>
  <si>
    <t xml:space="preserve">     Темп к предыдущему году </t>
  </si>
  <si>
    <t>*отчитывающиеся в органы государственной статистики</t>
  </si>
  <si>
    <t>работников - итого</t>
  </si>
  <si>
    <t>Фонд заработной платы - итого</t>
  </si>
  <si>
    <t>по бюджетообразующим предприятиям)</t>
  </si>
  <si>
    <r>
      <t xml:space="preserve">     в том числе </t>
    </r>
    <r>
      <rPr>
        <b/>
        <sz val="9"/>
        <rFont val="Arial Cyr"/>
        <family val="2"/>
      </rPr>
      <t>по каждому бюджето-</t>
    </r>
  </si>
  <si>
    <t>чел.</t>
  </si>
  <si>
    <t xml:space="preserve">   из них:</t>
  </si>
  <si>
    <t xml:space="preserve">Среднегодовая численность работников органов местного самоуправления </t>
  </si>
  <si>
    <t xml:space="preserve">Среднемесячная зарплата работников органов местного самоуправления </t>
  </si>
  <si>
    <t xml:space="preserve">Фонд зарплаты работников органов местного самоуправления </t>
  </si>
  <si>
    <t>Среднегодовая численность работающих во всех организациях   муниципальной формы собственности</t>
  </si>
  <si>
    <t>Среднемесячная зарплата работающих во всех организациях  муниципальной формы собственности</t>
  </si>
  <si>
    <t>Фонд зарплаты работающих во всех организациях   муниципальной формы собственности</t>
  </si>
  <si>
    <t>Фонд заработной платы*</t>
  </si>
  <si>
    <t>Сумма доходов для расчета налогового потенциала по НДФЛ</t>
  </si>
  <si>
    <t>Налог на доходы физических лиц в консолидированный бюджет территории</t>
  </si>
  <si>
    <t>Таблица 1.</t>
  </si>
  <si>
    <t>Таблица 2</t>
  </si>
  <si>
    <t>Прогноз показателей труда в целом по территории</t>
  </si>
  <si>
    <t>Таблица 4</t>
  </si>
  <si>
    <t>Удельный вес прочих доходов в общей сумме доходов для расчета налогового потенциала по налогу на доходы физических лиц</t>
  </si>
  <si>
    <t>Удельный вес фонда заработной платы в общей сумме доходов для расчета налогового потенциала по НДФЛ</t>
  </si>
  <si>
    <t>Сумма прочих доходов включающая: денежное довольствие военнослужащих и приравненных к ним категорий, а также все виды прочих доходов, полученных физическими лицами в соответствии со ст. 208 гл.23 Налогового кодекса РФ ч. 2</t>
  </si>
  <si>
    <t>План</t>
  </si>
  <si>
    <t>(прогноз)</t>
  </si>
  <si>
    <t>Среднемесячная зарплата  (средняя</t>
  </si>
  <si>
    <t>янв.-март</t>
  </si>
  <si>
    <t>Темп к предыдущему периоду</t>
  </si>
  <si>
    <t>*Фонд заработной платы должен соответствовать фонду в таблице 1 и таблице 3 данного раздела</t>
  </si>
  <si>
    <t xml:space="preserve">  по налогу на доходы физических лиц (рассчитывается с участием отдела финансов территории)</t>
  </si>
  <si>
    <t>Расчет доходов для определения налогового потенциала</t>
  </si>
  <si>
    <t>Итого по городским округам и муниципальным районам:</t>
  </si>
  <si>
    <t>Итого по городским округам:</t>
  </si>
  <si>
    <t>Азов</t>
  </si>
  <si>
    <t>Батайск</t>
  </si>
  <si>
    <t>Волгодонск</t>
  </si>
  <si>
    <t>Гуково</t>
  </si>
  <si>
    <t>Донецк</t>
  </si>
  <si>
    <t>Зверево</t>
  </si>
  <si>
    <t>Каменск-Шахтинский</t>
  </si>
  <si>
    <t>Новочеркасск</t>
  </si>
  <si>
    <t>Новошахтинск</t>
  </si>
  <si>
    <t>Ростов-на-Дону</t>
  </si>
  <si>
    <t>Таганрог</t>
  </si>
  <si>
    <t>Шахты</t>
  </si>
  <si>
    <t>Итого по муниципальным районам:</t>
  </si>
  <si>
    <t>Азовский</t>
  </si>
  <si>
    <t>в т.ч. по  поселениям</t>
  </si>
  <si>
    <t>Александровское</t>
  </si>
  <si>
    <t>Елизаветинское</t>
  </si>
  <si>
    <t>Елизаветовское</t>
  </si>
  <si>
    <t>Задонское</t>
  </si>
  <si>
    <t>Кагальницкое</t>
  </si>
  <si>
    <t>Калиновское</t>
  </si>
  <si>
    <t>Красносадовское</t>
  </si>
  <si>
    <t>Круглянское</t>
  </si>
  <si>
    <t>Кугейское</t>
  </si>
  <si>
    <t>Кулешовское</t>
  </si>
  <si>
    <t>Маргаритовское</t>
  </si>
  <si>
    <t>Новоалександровское</t>
  </si>
  <si>
    <t>Обильненское</t>
  </si>
  <si>
    <t>Отрадовское</t>
  </si>
  <si>
    <t>Пешковское</t>
  </si>
  <si>
    <t>Рогожкинское</t>
  </si>
  <si>
    <t>Самарское</t>
  </si>
  <si>
    <t>Семибалковское</t>
  </si>
  <si>
    <t>Аксайский - всего</t>
  </si>
  <si>
    <t>Большелогское</t>
  </si>
  <si>
    <t>Верхнеподпольненское</t>
  </si>
  <si>
    <t xml:space="preserve">Грушевское </t>
  </si>
  <si>
    <t>Истоминское</t>
  </si>
  <si>
    <t>Ленинское</t>
  </si>
  <si>
    <t>Мишкинское</t>
  </si>
  <si>
    <t>Ольгинское</t>
  </si>
  <si>
    <t>Рассветовское</t>
  </si>
  <si>
    <t>Старочеркасское</t>
  </si>
  <si>
    <t>Щепкинское</t>
  </si>
  <si>
    <t>Багаевский</t>
  </si>
  <si>
    <t>в т.ч. по сельским поселениям</t>
  </si>
  <si>
    <t xml:space="preserve">Ажиновское </t>
  </si>
  <si>
    <t xml:space="preserve">Багаевское </t>
  </si>
  <si>
    <t>Елкинское</t>
  </si>
  <si>
    <t>Красненское</t>
  </si>
  <si>
    <t>Белокалитвинский</t>
  </si>
  <si>
    <t>Белокалитвинское г.п.</t>
  </si>
  <si>
    <t>Богураевское</t>
  </si>
  <si>
    <t>Горняцкое</t>
  </si>
  <si>
    <t>Грушево-Дубовское</t>
  </si>
  <si>
    <t>Ильинское</t>
  </si>
  <si>
    <t>Краснодонецкое</t>
  </si>
  <si>
    <t>Литвиновское</t>
  </si>
  <si>
    <t>Нижнепоповское</t>
  </si>
  <si>
    <t>Рудаковское</t>
  </si>
  <si>
    <t>Синегорское</t>
  </si>
  <si>
    <t>Шолоховское</t>
  </si>
  <si>
    <t>Боковский</t>
  </si>
  <si>
    <t>Боковское</t>
  </si>
  <si>
    <t xml:space="preserve">Верхнечирское </t>
  </si>
  <si>
    <t>Грачевское</t>
  </si>
  <si>
    <t>Земцовское</t>
  </si>
  <si>
    <t xml:space="preserve">Каргинское </t>
  </si>
  <si>
    <t xml:space="preserve">Краснозоринское </t>
  </si>
  <si>
    <t>Краснокутское</t>
  </si>
  <si>
    <t>Верхнедонской</t>
  </si>
  <si>
    <t>Верхняковское</t>
  </si>
  <si>
    <t>Казанское</t>
  </si>
  <si>
    <t>Казансколопатинское</t>
  </si>
  <si>
    <t xml:space="preserve">Мешковское </t>
  </si>
  <si>
    <t xml:space="preserve">Мещеряковское </t>
  </si>
  <si>
    <t xml:space="preserve">Мигулинское </t>
  </si>
  <si>
    <t xml:space="preserve">Нижнебыковское </t>
  </si>
  <si>
    <t>Солонцовское</t>
  </si>
  <si>
    <t>Тубянское</t>
  </si>
  <si>
    <t>Шумилинское</t>
  </si>
  <si>
    <t>Веселовский</t>
  </si>
  <si>
    <t>Верхнесоленовское</t>
  </si>
  <si>
    <t xml:space="preserve">Веселовское </t>
  </si>
  <si>
    <t>Краснооктябрьское</t>
  </si>
  <si>
    <t xml:space="preserve">Позднеевское </t>
  </si>
  <si>
    <t>Волгодонской</t>
  </si>
  <si>
    <t xml:space="preserve">Добровольское </t>
  </si>
  <si>
    <t xml:space="preserve">Дубенцовское </t>
  </si>
  <si>
    <t>Потаповское</t>
  </si>
  <si>
    <t>Прогрессовское</t>
  </si>
  <si>
    <t xml:space="preserve">Романовское </t>
  </si>
  <si>
    <t>Рябичевское</t>
  </si>
  <si>
    <t>Дубовский</t>
  </si>
  <si>
    <t>Андреевское</t>
  </si>
  <si>
    <t>Барбанщиковское</t>
  </si>
  <si>
    <t>Вербовологовское</t>
  </si>
  <si>
    <t>Веселовское</t>
  </si>
  <si>
    <t>Гуреевское</t>
  </si>
  <si>
    <t>Дубовское</t>
  </si>
  <si>
    <t>Жуковское</t>
  </si>
  <si>
    <t>Комиссаровское</t>
  </si>
  <si>
    <t>Малолученское</t>
  </si>
  <si>
    <t>Мирненское</t>
  </si>
  <si>
    <t>Присальское</t>
  </si>
  <si>
    <t>Романовское</t>
  </si>
  <si>
    <t>Семичанское</t>
  </si>
  <si>
    <t>Егорлыкский</t>
  </si>
  <si>
    <t xml:space="preserve">Войновское </t>
  </si>
  <si>
    <t xml:space="preserve">Егорлыкское </t>
  </si>
  <si>
    <t>Кавалерское</t>
  </si>
  <si>
    <t xml:space="preserve">Новороговское </t>
  </si>
  <si>
    <t xml:space="preserve">Объединенное </t>
  </si>
  <si>
    <t>Роговское</t>
  </si>
  <si>
    <t>Шаумяновское</t>
  </si>
  <si>
    <t>Заветинский</t>
  </si>
  <si>
    <t>Заветинское</t>
  </si>
  <si>
    <t>Киселевское</t>
  </si>
  <si>
    <t>Кичкинское</t>
  </si>
  <si>
    <t>Никольское</t>
  </si>
  <si>
    <t>Савдянское</t>
  </si>
  <si>
    <t>Тюльпановское</t>
  </si>
  <si>
    <t>Федосеевское</t>
  </si>
  <si>
    <t>Фоминское</t>
  </si>
  <si>
    <t>Шебалинское</t>
  </si>
  <si>
    <t>Зерноградский</t>
  </si>
  <si>
    <t>Большеталовское</t>
  </si>
  <si>
    <t>Гуляй-Борисовское</t>
  </si>
  <si>
    <t>Донское</t>
  </si>
  <si>
    <t>Конзаводское</t>
  </si>
  <si>
    <t>Красноармейское</t>
  </si>
  <si>
    <t>Манычское</t>
  </si>
  <si>
    <t>Мечетинское</t>
  </si>
  <si>
    <t>Россошинское</t>
  </si>
  <si>
    <t>Зимовниковский</t>
  </si>
  <si>
    <t>Гашунское</t>
  </si>
  <si>
    <t>Глубочанское</t>
  </si>
  <si>
    <t>Зимовниковское</t>
  </si>
  <si>
    <t>Камышевское</t>
  </si>
  <si>
    <t>Кировское</t>
  </si>
  <si>
    <t>Кутейниковское</t>
  </si>
  <si>
    <t>Савоськинское</t>
  </si>
  <si>
    <t>Северное</t>
  </si>
  <si>
    <t>Кагальницкий</t>
  </si>
  <si>
    <t xml:space="preserve">Иваново-Шамшевское </t>
  </si>
  <si>
    <t xml:space="preserve">Кагальницкое </t>
  </si>
  <si>
    <t xml:space="preserve">Калининское </t>
  </si>
  <si>
    <t xml:space="preserve">Кировское </t>
  </si>
  <si>
    <t xml:space="preserve">Мокробатайское </t>
  </si>
  <si>
    <t xml:space="preserve">Новобатайское </t>
  </si>
  <si>
    <t xml:space="preserve">Родниковское </t>
  </si>
  <si>
    <t xml:space="preserve">Хомутовское </t>
  </si>
  <si>
    <t>Каменский</t>
  </si>
  <si>
    <t>в т.ч. по поселениям</t>
  </si>
  <si>
    <t>Астаховское</t>
  </si>
  <si>
    <t>Богдановское</t>
  </si>
  <si>
    <t xml:space="preserve">Волченское </t>
  </si>
  <si>
    <t>Груциновское</t>
  </si>
  <si>
    <t>Гусевское</t>
  </si>
  <si>
    <t xml:space="preserve">Калитвенское </t>
  </si>
  <si>
    <t xml:space="preserve">Красновское </t>
  </si>
  <si>
    <t xml:space="preserve">Малокаменское </t>
  </si>
  <si>
    <t xml:space="preserve">Пиховкинское </t>
  </si>
  <si>
    <t>Старостаничное</t>
  </si>
  <si>
    <t xml:space="preserve">Уляшкинское </t>
  </si>
  <si>
    <t>Кашарский</t>
  </si>
  <si>
    <t>Верхнемакеевское</t>
  </si>
  <si>
    <t>Верхнесвечниковское</t>
  </si>
  <si>
    <t>Вяжинское</t>
  </si>
  <si>
    <t>Индустриальное</t>
  </si>
  <si>
    <t>Кашарское</t>
  </si>
  <si>
    <t>Киевское</t>
  </si>
  <si>
    <t>Первомайское</t>
  </si>
  <si>
    <t>Поповское</t>
  </si>
  <si>
    <t>Талловеровское</t>
  </si>
  <si>
    <t>Фомино-Свечниковское</t>
  </si>
  <si>
    <t>Константиновский</t>
  </si>
  <si>
    <t>Авиловское</t>
  </si>
  <si>
    <t>Богоявленское</t>
  </si>
  <si>
    <t>Гапкинское</t>
  </si>
  <si>
    <t>Николаевское</t>
  </si>
  <si>
    <t>Почтовское</t>
  </si>
  <si>
    <t>Стычновское</t>
  </si>
  <si>
    <t>Красносулинский</t>
  </si>
  <si>
    <t>Божковское</t>
  </si>
  <si>
    <t>Владимировское</t>
  </si>
  <si>
    <t>Гуково-Гнилушевское</t>
  </si>
  <si>
    <t>Долотинское</t>
  </si>
  <si>
    <t>Ковалевское</t>
  </si>
  <si>
    <t>Михайловское</t>
  </si>
  <si>
    <t>Пролетарское</t>
  </si>
  <si>
    <t>Садковское</t>
  </si>
  <si>
    <t>Табунщиковское</t>
  </si>
  <si>
    <t>Ударниковское</t>
  </si>
  <si>
    <t>Куйбышевский</t>
  </si>
  <si>
    <t>Кринично-Лугское</t>
  </si>
  <si>
    <t>Куйбышевское</t>
  </si>
  <si>
    <t>Лысогорское</t>
  </si>
  <si>
    <t>Мартыновский</t>
  </si>
  <si>
    <t>Большеорловское</t>
  </si>
  <si>
    <t>Зеленолугское</t>
  </si>
  <si>
    <t>Ильиновское</t>
  </si>
  <si>
    <t>Комаровское</t>
  </si>
  <si>
    <t>Малоорловское</t>
  </si>
  <si>
    <t>Мартыновское</t>
  </si>
  <si>
    <t>Новоселовское</t>
  </si>
  <si>
    <t>Рубашкинское</t>
  </si>
  <si>
    <t>Южненское</t>
  </si>
  <si>
    <t>Матвеево-Курганский</t>
  </si>
  <si>
    <t>Алексеевское</t>
  </si>
  <si>
    <t>Анастасиевское</t>
  </si>
  <si>
    <t xml:space="preserve">Большекирсановское </t>
  </si>
  <si>
    <t xml:space="preserve">Екатериновское </t>
  </si>
  <si>
    <t>Малокирсановское</t>
  </si>
  <si>
    <t>М-Курганское</t>
  </si>
  <si>
    <t>Новониколаевское</t>
  </si>
  <si>
    <t xml:space="preserve">Ряженское </t>
  </si>
  <si>
    <t>Миллеровский</t>
  </si>
  <si>
    <t xml:space="preserve">Верхнеталовское </t>
  </si>
  <si>
    <t xml:space="preserve">Волошинское </t>
  </si>
  <si>
    <t xml:space="preserve">Дегтевское </t>
  </si>
  <si>
    <t xml:space="preserve">Колодезянское </t>
  </si>
  <si>
    <t xml:space="preserve">Криворожское </t>
  </si>
  <si>
    <t xml:space="preserve">Мальчевское </t>
  </si>
  <si>
    <t xml:space="preserve">Ольхово- Рогское </t>
  </si>
  <si>
    <t xml:space="preserve">Первомайское </t>
  </si>
  <si>
    <t xml:space="preserve">Сулинское </t>
  </si>
  <si>
    <t xml:space="preserve">Титовское </t>
  </si>
  <si>
    <t xml:space="preserve">Треневское </t>
  </si>
  <si>
    <t xml:space="preserve">Туриловское </t>
  </si>
  <si>
    <t>Милютинский</t>
  </si>
  <si>
    <t>М-Березовское</t>
  </si>
  <si>
    <t>Милютинское</t>
  </si>
  <si>
    <t>Н-Березовское</t>
  </si>
  <si>
    <t>Орловское</t>
  </si>
  <si>
    <t>Светочниковское</t>
  </si>
  <si>
    <t>Селивановское</t>
  </si>
  <si>
    <t>Морозовский</t>
  </si>
  <si>
    <t>Вознесенское</t>
  </si>
  <si>
    <t>Вольно-Донское</t>
  </si>
  <si>
    <t>Гагаринское</t>
  </si>
  <si>
    <t>Грузиновское</t>
  </si>
  <si>
    <t>Знаменское</t>
  </si>
  <si>
    <t xml:space="preserve">Костино-Быстрянское </t>
  </si>
  <si>
    <t>Парамоновское</t>
  </si>
  <si>
    <t>Широко-Атамановское</t>
  </si>
  <si>
    <t>Мясниковский</t>
  </si>
  <si>
    <t>Большесальское</t>
  </si>
  <si>
    <t>Калининское</t>
  </si>
  <si>
    <t>Краснокрымское</t>
  </si>
  <si>
    <t>Крымское</t>
  </si>
  <si>
    <t>Недвиговское</t>
  </si>
  <si>
    <t>Петровское</t>
  </si>
  <si>
    <t>Чалтырское</t>
  </si>
  <si>
    <t>Неклиновский</t>
  </si>
  <si>
    <t>А-Мелентьевское</t>
  </si>
  <si>
    <t>Б-Неклиновское</t>
  </si>
  <si>
    <t>Вареновское</t>
  </si>
  <si>
    <t>В-Ханжоновское</t>
  </si>
  <si>
    <t>Лакедемоновское</t>
  </si>
  <si>
    <t>Натальевское</t>
  </si>
  <si>
    <t>Н-Бессергеневское</t>
  </si>
  <si>
    <t>Носовское</t>
  </si>
  <si>
    <t>Платовское</t>
  </si>
  <si>
    <t>Покровское</t>
  </si>
  <si>
    <t>Поляковское</t>
  </si>
  <si>
    <t>Приморское</t>
  </si>
  <si>
    <t>Самбекское</t>
  </si>
  <si>
    <t>Синявское</t>
  </si>
  <si>
    <t>Советинское</t>
  </si>
  <si>
    <t>Троицкое</t>
  </si>
  <si>
    <t>Федоровское</t>
  </si>
  <si>
    <t>Обливский</t>
  </si>
  <si>
    <t>Караичевское</t>
  </si>
  <si>
    <t>Каштановское</t>
  </si>
  <si>
    <t>Нестеркинское</t>
  </si>
  <si>
    <t>Обливское</t>
  </si>
  <si>
    <t>Солонецкое</t>
  </si>
  <si>
    <t>Октябрьский</t>
  </si>
  <si>
    <t>Артемовское</t>
  </si>
  <si>
    <t xml:space="preserve">Бессергеневское </t>
  </si>
  <si>
    <t>Керчикское</t>
  </si>
  <si>
    <t>Коммунарское</t>
  </si>
  <si>
    <t xml:space="preserve">Краснокутское </t>
  </si>
  <si>
    <t>Краснолучское</t>
  </si>
  <si>
    <t xml:space="preserve">Красюковское </t>
  </si>
  <si>
    <t xml:space="preserve">Кривянское </t>
  </si>
  <si>
    <t xml:space="preserve">Мокрологское </t>
  </si>
  <si>
    <t xml:space="preserve">Персиановское </t>
  </si>
  <si>
    <t>Орловский</t>
  </si>
  <si>
    <t xml:space="preserve">Волочаевское </t>
  </si>
  <si>
    <t xml:space="preserve">Донское </t>
  </si>
  <si>
    <t xml:space="preserve">Каменно - Балковское </t>
  </si>
  <si>
    <t xml:space="preserve">Камышевское </t>
  </si>
  <si>
    <t xml:space="preserve">Красноармейское </t>
  </si>
  <si>
    <t xml:space="preserve">Курганенское </t>
  </si>
  <si>
    <t xml:space="preserve">Луганское </t>
  </si>
  <si>
    <t xml:space="preserve">Майорское </t>
  </si>
  <si>
    <t xml:space="preserve">Орловское </t>
  </si>
  <si>
    <t xml:space="preserve">Островянское </t>
  </si>
  <si>
    <t xml:space="preserve">Пролетарское </t>
  </si>
  <si>
    <t>Песчанокопский</t>
  </si>
  <si>
    <t>Богородицкое</t>
  </si>
  <si>
    <t>Зареченское</t>
  </si>
  <si>
    <t>Краснополянское</t>
  </si>
  <si>
    <t>Летницкое</t>
  </si>
  <si>
    <t xml:space="preserve">Песчанокопское </t>
  </si>
  <si>
    <t>Поливянское</t>
  </si>
  <si>
    <t>Развильненское</t>
  </si>
  <si>
    <t>Рассыпненское</t>
  </si>
  <si>
    <t>Пролетарский</t>
  </si>
  <si>
    <t>Буденновское</t>
  </si>
  <si>
    <t>Дальненское</t>
  </si>
  <si>
    <t>Мокроельмутянское</t>
  </si>
  <si>
    <t>Огневское</t>
  </si>
  <si>
    <t>Опенкинское</t>
  </si>
  <si>
    <t>Суховское</t>
  </si>
  <si>
    <t>Уютненское</t>
  </si>
  <si>
    <t xml:space="preserve">Ремонтненский </t>
  </si>
  <si>
    <t>Валуевское</t>
  </si>
  <si>
    <t>Денисовское</t>
  </si>
  <si>
    <t>Кормовское</t>
  </si>
  <si>
    <t>Краснопартизанское</t>
  </si>
  <si>
    <t>Подгорненское</t>
  </si>
  <si>
    <t>Ремонтненское</t>
  </si>
  <si>
    <t>Родионово-Несветайский</t>
  </si>
  <si>
    <t>Барило-Крепинское</t>
  </si>
  <si>
    <t>Волошинское</t>
  </si>
  <si>
    <t>Родионово-Несветайское</t>
  </si>
  <si>
    <t>Сальский</t>
  </si>
  <si>
    <t>Гигантовское</t>
  </si>
  <si>
    <t>Екатериновское</t>
  </si>
  <si>
    <t>Ивановское</t>
  </si>
  <si>
    <t>Кручено-Балковское</t>
  </si>
  <si>
    <t>Новоегорлыкское</t>
  </si>
  <si>
    <t>Рыбасовское</t>
  </si>
  <si>
    <t>Сандатовское</t>
  </si>
  <si>
    <t>Юловское</t>
  </si>
  <si>
    <t>Семикаракорский</t>
  </si>
  <si>
    <t>Бакланниковское</t>
  </si>
  <si>
    <t>Большемечетновское</t>
  </si>
  <si>
    <t>Задоно-Кагальницкое</t>
  </si>
  <si>
    <t>Золотаревское</t>
  </si>
  <si>
    <t>Кочетовское</t>
  </si>
  <si>
    <t>Кузнецовское</t>
  </si>
  <si>
    <t>Новозолотовское</t>
  </si>
  <si>
    <t>Сусатское</t>
  </si>
  <si>
    <t>Топилинское</t>
  </si>
  <si>
    <t>Советский</t>
  </si>
  <si>
    <t>Калач-Куртлакское</t>
  </si>
  <si>
    <t>Советское</t>
  </si>
  <si>
    <t>Чирское</t>
  </si>
  <si>
    <t>Тарасовский</t>
  </si>
  <si>
    <t>Большинское</t>
  </si>
  <si>
    <t>Войковское</t>
  </si>
  <si>
    <t>Дячкинское</t>
  </si>
  <si>
    <t>Ефремово-Степановское</t>
  </si>
  <si>
    <t>Зеленовское</t>
  </si>
  <si>
    <t>Колушкинское</t>
  </si>
  <si>
    <t>Красновское</t>
  </si>
  <si>
    <t>Митякинское</t>
  </si>
  <si>
    <t>Тарасовское</t>
  </si>
  <si>
    <t xml:space="preserve">Тацинский           </t>
  </si>
  <si>
    <t xml:space="preserve">Быстрогорское </t>
  </si>
  <si>
    <t xml:space="preserve">Верхнеобливское </t>
  </si>
  <si>
    <t xml:space="preserve">Ермаковское </t>
  </si>
  <si>
    <t xml:space="preserve">Зазерское </t>
  </si>
  <si>
    <t xml:space="preserve">Ковылкинское </t>
  </si>
  <si>
    <t xml:space="preserve">Михайловское </t>
  </si>
  <si>
    <t xml:space="preserve">Скосырское </t>
  </si>
  <si>
    <t xml:space="preserve">Суховское </t>
  </si>
  <si>
    <t xml:space="preserve">Тацинское </t>
  </si>
  <si>
    <t>Углегорское</t>
  </si>
  <si>
    <t>Усть-Донецкий</t>
  </si>
  <si>
    <t>Апаринское</t>
  </si>
  <si>
    <t>Верхнекундрюченское</t>
  </si>
  <si>
    <t>Мелиховское</t>
  </si>
  <si>
    <t>Нижнекундрюченское</t>
  </si>
  <si>
    <t>Пухляковское</t>
  </si>
  <si>
    <t>Раздорское</t>
  </si>
  <si>
    <t>Целинский</t>
  </si>
  <si>
    <t>Лопанское</t>
  </si>
  <si>
    <t>Новоцелинское</t>
  </si>
  <si>
    <t>Ольшанское</t>
  </si>
  <si>
    <t>Среднеегорлыкское</t>
  </si>
  <si>
    <t>Хлеборобное</t>
  </si>
  <si>
    <t>Целинское</t>
  </si>
  <si>
    <t>Цимлянский</t>
  </si>
  <si>
    <t>Красноярское</t>
  </si>
  <si>
    <t>Лозновское</t>
  </si>
  <si>
    <t>Маркинское</t>
  </si>
  <si>
    <t xml:space="preserve">Новоцимлянское </t>
  </si>
  <si>
    <t xml:space="preserve">Саркеловское </t>
  </si>
  <si>
    <t>Чертковский</t>
  </si>
  <si>
    <t>Алексеево-Лозовское</t>
  </si>
  <si>
    <t>Зубрилинское</t>
  </si>
  <si>
    <t>Маньковское</t>
  </si>
  <si>
    <t>Михайлово-Александровское</t>
  </si>
  <si>
    <t>Нагибинское</t>
  </si>
  <si>
    <t>Ольховчанское</t>
  </si>
  <si>
    <t>Осиковское</t>
  </si>
  <si>
    <t>Сетраковское</t>
  </si>
  <si>
    <t>Сохрановское</t>
  </si>
  <si>
    <t>Чертковское</t>
  </si>
  <si>
    <t>Шептуховское</t>
  </si>
  <si>
    <t>Щедровское</t>
  </si>
  <si>
    <t>Шолоховский</t>
  </si>
  <si>
    <t xml:space="preserve">Базковское </t>
  </si>
  <si>
    <t xml:space="preserve">Вешенское </t>
  </si>
  <si>
    <t xml:space="preserve">Дударевское </t>
  </si>
  <si>
    <t>Колундаевское</t>
  </si>
  <si>
    <t xml:space="preserve">Кружилинское </t>
  </si>
  <si>
    <t xml:space="preserve">Меркуловское </t>
  </si>
  <si>
    <t xml:space="preserve">Терновское </t>
  </si>
  <si>
    <t>для заполнения таблицы 3</t>
  </si>
  <si>
    <t>Справочник поселений муниципальных образований Ростовской области</t>
  </si>
  <si>
    <t>Коксовское</t>
  </si>
  <si>
    <t>Победенское</t>
  </si>
  <si>
    <t>Балко-Грузское</t>
  </si>
  <si>
    <t>Верхнесеребряковское</t>
  </si>
  <si>
    <t>Мокрогашунское</t>
  </si>
  <si>
    <t>Привольненское</t>
  </si>
  <si>
    <t>Курно-Липовское</t>
  </si>
  <si>
    <t xml:space="preserve">VI.     Труд </t>
  </si>
  <si>
    <t>2018 г.</t>
  </si>
  <si>
    <t>Лукичевское</t>
  </si>
  <si>
    <t>Ковринское</t>
  </si>
  <si>
    <t>Болдыревское</t>
  </si>
  <si>
    <t>Большекрепинское</t>
  </si>
  <si>
    <t xml:space="preserve">Дубровское </t>
  </si>
  <si>
    <t>Сальское г.п.</t>
  </si>
  <si>
    <t>Пролетарское г.п.</t>
  </si>
  <si>
    <t>Морозовское г.п.</t>
  </si>
  <si>
    <t>Углеродовское г.п.</t>
  </si>
  <si>
    <t>Горненское г.п.</t>
  </si>
  <si>
    <t>Глубокинское г.п.</t>
  </si>
  <si>
    <t>Зерноградское г.п.</t>
  </si>
  <si>
    <t>Аксайское г.п.</t>
  </si>
  <si>
    <t>Константиновское г.п.</t>
  </si>
  <si>
    <t>Красносулинское г.п.</t>
  </si>
  <si>
    <t>Миллеровское г.п.</t>
  </si>
  <si>
    <t>Каменоломненское г.п.</t>
  </si>
  <si>
    <t>Семикаракорское г.п.</t>
  </si>
  <si>
    <t>Жирновское г.п.</t>
  </si>
  <si>
    <t>Усть-Донецкое г.п.</t>
  </si>
  <si>
    <t>Цимлянское г.п.</t>
  </si>
  <si>
    <t>2019 г.</t>
  </si>
  <si>
    <t>2020 г.</t>
  </si>
  <si>
    <t xml:space="preserve">          из них растениеводство и животноводство, охота и предоставление соответствующих услуг в этих областях</t>
  </si>
  <si>
    <t xml:space="preserve">         рыболовство,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</si>
  <si>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</si>
  <si>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</si>
  <si>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</si>
  <si>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</si>
  <si>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
общественного питания</t>
  </si>
  <si>
    <t>деятельность финансовая и страховая</t>
  </si>
  <si>
    <t>деятельность по операциям с недвижимым имуществом</t>
  </si>
  <si>
    <t>деятельность административная и 
сопутствующие дополнительные услуги</t>
  </si>
  <si>
    <t>деятельность профессиональная, научная и техническая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</si>
  <si>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</si>
  <si>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</si>
  <si>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
социальных услуг</t>
  </si>
  <si>
    <t>деятельность в области культуры, спорта, организации досуга и развлечений</t>
  </si>
  <si>
    <t>добыча полезных ископаемых</t>
  </si>
  <si>
    <t>обрабатывающие производства</t>
  </si>
  <si>
    <t>строительство</t>
  </si>
  <si>
    <t>деятельность в области информации и связи</t>
  </si>
  <si>
    <t>сельское, лесное хозяйство, охота, 
рыболовство и рыбоводство</t>
  </si>
  <si>
    <t xml:space="preserve">          торговля оптовая, кроме оптовой торговли автотранспортными средствами и мотоциклами</t>
  </si>
  <si>
    <t xml:space="preserve">          торговля розничная, кроме торговли автотранспортными средствами и мотоциклами</t>
  </si>
  <si>
    <t>2021 г.</t>
  </si>
  <si>
    <t>2022 г.</t>
  </si>
  <si>
    <t>2023 г.</t>
  </si>
  <si>
    <t>ООО Восточное</t>
  </si>
  <si>
    <t>ЗАО Шахтер</t>
  </si>
  <si>
    <t>ООО Степь</t>
  </si>
  <si>
    <t xml:space="preserve">Администрация Ленинского с п </t>
  </si>
  <si>
    <t>ООО Лазоревая Степь</t>
  </si>
  <si>
    <r>
      <t xml:space="preserve">     в том числе </t>
    </r>
    <r>
      <rPr>
        <b/>
        <sz val="9"/>
        <rFont val="Arial Cyr"/>
        <family val="0"/>
      </rPr>
      <t>по каждому бюджето-</t>
    </r>
  </si>
  <si>
    <t>Таблица 3</t>
  </si>
  <si>
    <t>Показатели труда сельским и городским поселениям</t>
  </si>
  <si>
    <t>на территории района</t>
  </si>
  <si>
    <t xml:space="preserve">работников  по району- всего: </t>
  </si>
  <si>
    <t>в т.ч. по каждому поселению в алфавитном порядке…</t>
  </si>
  <si>
    <t>1.Ленинское поселение</t>
  </si>
  <si>
    <t>2.Наименование поселения</t>
  </si>
  <si>
    <t>и т.д.</t>
  </si>
  <si>
    <t>Среднемесячная зарплата</t>
  </si>
  <si>
    <t>в среднем по району:</t>
  </si>
  <si>
    <t>Сумма фонда заработной платы</t>
  </si>
  <si>
    <t>всего по району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</si>
</sst>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59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11"/>
      <name val="Arial Cyr"/>
      <family val="2"/>
    </font>
    <font>
      <b/>
      <i/>
      <sz val="9"/>
      <name val="Arial Cyr"/>
      <family val="2"/>
    </font>
    <font>
      <i/>
      <sz val="9"/>
      <name val="Arial Cyr"/>
      <family val="0"/>
    </font>
    <font>
      <sz val="10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b/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0"/>
      <name val="Arial Unicode MS"/>
      <family val="2"/>
    </font>
    <font>
      <b/>
      <sz val="12"/>
      <name val="Arial Cyr"/>
      <family val="0"/>
    </font>
    <font>
      <sz val="10"/>
      <name val="Arial"/>
      <family val="2"/>
    </font>
    <font>
      <b/>
      <sz val="12"/>
      <color indexed="8"/>
      <name val="Arial"/>
      <family val="2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1" fillId="0" borderId="0">
      <alignment/>
      <protection/>
    </xf>
    <xf numFmtId="0" fontId="1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2" fontId="5" fillId="0" borderId="18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5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3" fillId="0" borderId="0" xfId="0" applyNumberFormat="1" applyFont="1" applyAlignment="1">
      <alignment/>
    </xf>
    <xf numFmtId="2" fontId="1" fillId="0" borderId="12" xfId="0" applyNumberFormat="1" applyFont="1" applyBorder="1" applyAlignment="1">
      <alignment horizontal="center"/>
    </xf>
    <xf numFmtId="2" fontId="0" fillId="0" borderId="13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1" fillId="0" borderId="18" xfId="0" applyNumberFormat="1" applyFont="1" applyBorder="1" applyAlignment="1">
      <alignment/>
    </xf>
    <xf numFmtId="2" fontId="5" fillId="0" borderId="18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top" wrapText="1"/>
    </xf>
    <xf numFmtId="0" fontId="0" fillId="0" borderId="18" xfId="0" applyBorder="1" applyAlignment="1">
      <alignment/>
    </xf>
    <xf numFmtId="0" fontId="1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5" fillId="0" borderId="18" xfId="0" applyFont="1" applyFill="1" applyBorder="1" applyAlignment="1">
      <alignment wrapText="1"/>
    </xf>
    <xf numFmtId="2" fontId="0" fillId="0" borderId="18" xfId="0" applyNumberFormat="1" applyBorder="1" applyAlignment="1">
      <alignment horizontal="center"/>
    </xf>
    <xf numFmtId="0" fontId="4" fillId="0" borderId="18" xfId="0" applyFont="1" applyBorder="1" applyAlignment="1">
      <alignment/>
    </xf>
    <xf numFmtId="0" fontId="9" fillId="33" borderId="18" xfId="0" applyFont="1" applyFill="1" applyBorder="1" applyAlignment="1">
      <alignment horizontal="left" vertical="top" wrapText="1"/>
    </xf>
    <xf numFmtId="0" fontId="0" fillId="0" borderId="18" xfId="0" applyFont="1" applyBorder="1" applyAlignment="1">
      <alignment/>
    </xf>
    <xf numFmtId="2" fontId="4" fillId="0" borderId="18" xfId="0" applyNumberFormat="1" applyFont="1" applyBorder="1" applyAlignment="1">
      <alignment/>
    </xf>
    <xf numFmtId="0" fontId="7" fillId="0" borderId="18" xfId="0" applyFont="1" applyBorder="1" applyAlignment="1">
      <alignment/>
    </xf>
    <xf numFmtId="2" fontId="4" fillId="0" borderId="18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/>
    </xf>
    <xf numFmtId="2" fontId="5" fillId="0" borderId="18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9" fillId="0" borderId="18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/>
    </xf>
    <xf numFmtId="2" fontId="7" fillId="0" borderId="18" xfId="0" applyNumberFormat="1" applyFont="1" applyBorder="1" applyAlignment="1">
      <alignment/>
    </xf>
    <xf numFmtId="0" fontId="5" fillId="0" borderId="18" xfId="0" applyFont="1" applyFill="1" applyBorder="1" applyAlignment="1">
      <alignment wrapText="1"/>
    </xf>
    <xf numFmtId="0" fontId="8" fillId="0" borderId="18" xfId="0" applyFont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3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1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" fillId="0" borderId="12" xfId="0" applyFont="1" applyBorder="1" applyAlignment="1">
      <alignment horizontal="left"/>
    </xf>
    <xf numFmtId="0" fontId="0" fillId="0" borderId="22" xfId="0" applyBorder="1" applyAlignment="1">
      <alignment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0" fontId="3" fillId="0" borderId="0" xfId="0" applyFont="1" applyFill="1" applyBorder="1" applyAlignment="1" applyProtection="1">
      <alignment horizontal="left" vertical="center"/>
      <protection/>
    </xf>
    <xf numFmtId="0" fontId="17" fillId="0" borderId="13" xfId="0" applyFont="1" applyBorder="1" applyAlignment="1">
      <alignment horizontal="justify"/>
    </xf>
    <xf numFmtId="0" fontId="1" fillId="0" borderId="13" xfId="0" applyFont="1" applyBorder="1" applyAlignment="1">
      <alignment wrapText="1"/>
    </xf>
    <xf numFmtId="2" fontId="0" fillId="0" borderId="0" xfId="0" applyNumberFormat="1" applyBorder="1" applyAlignment="1">
      <alignment wrapText="1"/>
    </xf>
    <xf numFmtId="0" fontId="9" fillId="0" borderId="22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0" fillId="0" borderId="23" xfId="0" applyFill="1" applyBorder="1" applyAlignment="1">
      <alignment/>
    </xf>
    <xf numFmtId="2" fontId="0" fillId="0" borderId="21" xfId="0" applyNumberFormat="1" applyBorder="1" applyAlignment="1">
      <alignment/>
    </xf>
    <xf numFmtId="0" fontId="0" fillId="0" borderId="23" xfId="0" applyBorder="1" applyAlignment="1">
      <alignment/>
    </xf>
    <xf numFmtId="0" fontId="8" fillId="0" borderId="17" xfId="0" applyFont="1" applyBorder="1" applyAlignment="1">
      <alignment/>
    </xf>
    <xf numFmtId="0" fontId="1" fillId="0" borderId="21" xfId="0" applyFont="1" applyBorder="1" applyAlignment="1">
      <alignment/>
    </xf>
    <xf numFmtId="0" fontId="8" fillId="0" borderId="24" xfId="0" applyFont="1" applyBorder="1" applyAlignment="1">
      <alignment/>
    </xf>
    <xf numFmtId="2" fontId="0" fillId="0" borderId="17" xfId="0" applyNumberFormat="1" applyBorder="1" applyAlignment="1">
      <alignment wrapText="1"/>
    </xf>
    <xf numFmtId="2" fontId="7" fillId="0" borderId="18" xfId="0" applyNumberFormat="1" applyFont="1" applyFill="1" applyBorder="1" applyAlignment="1">
      <alignment/>
    </xf>
    <xf numFmtId="2" fontId="16" fillId="0" borderId="0" xfId="0" applyNumberFormat="1" applyFont="1" applyFill="1" applyAlignment="1">
      <alignment/>
    </xf>
    <xf numFmtId="0" fontId="19" fillId="0" borderId="0" xfId="53" applyFont="1" applyFill="1">
      <alignment/>
      <protection/>
    </xf>
    <xf numFmtId="0" fontId="21" fillId="0" borderId="0" xfId="53" applyFont="1">
      <alignment/>
      <protection/>
    </xf>
    <xf numFmtId="0" fontId="41" fillId="0" borderId="0" xfId="53">
      <alignment/>
      <protection/>
    </xf>
    <xf numFmtId="0" fontId="21" fillId="0" borderId="0" xfId="53" applyFont="1" applyAlignment="1">
      <alignment horizontal="left"/>
      <protection/>
    </xf>
    <xf numFmtId="0" fontId="41" fillId="0" borderId="11" xfId="53" applyBorder="1">
      <alignment/>
      <protection/>
    </xf>
    <xf numFmtId="0" fontId="41" fillId="0" borderId="19" xfId="53" applyBorder="1">
      <alignment/>
      <protection/>
    </xf>
    <xf numFmtId="0" fontId="1" fillId="0" borderId="19" xfId="53" applyFont="1" applyFill="1" applyBorder="1" applyAlignment="1">
      <alignment horizontal="center"/>
      <protection/>
    </xf>
    <xf numFmtId="0" fontId="1" fillId="0" borderId="21" xfId="53" applyFont="1" applyFill="1" applyBorder="1" applyAlignment="1">
      <alignment horizontal="center"/>
      <protection/>
    </xf>
    <xf numFmtId="177" fontId="13" fillId="0" borderId="0" xfId="53" applyNumberFormat="1" applyFont="1" applyBorder="1">
      <alignment/>
      <protection/>
    </xf>
    <xf numFmtId="177" fontId="17" fillId="0" borderId="18" xfId="53" applyNumberFormat="1" applyFont="1" applyFill="1" applyBorder="1" applyAlignment="1">
      <alignment wrapText="1"/>
      <protection/>
    </xf>
    <xf numFmtId="177" fontId="1" fillId="0" borderId="18" xfId="53" applyNumberFormat="1" applyFont="1" applyFill="1" applyBorder="1">
      <alignment/>
      <protection/>
    </xf>
    <xf numFmtId="177" fontId="20" fillId="0" borderId="18" xfId="53" applyNumberFormat="1" applyFont="1" applyFill="1" applyBorder="1">
      <alignment/>
      <protection/>
    </xf>
    <xf numFmtId="177" fontId="41" fillId="0" borderId="18" xfId="53" applyNumberFormat="1" applyFill="1" applyBorder="1">
      <alignment/>
      <protection/>
    </xf>
    <xf numFmtId="177" fontId="1" fillId="0" borderId="18" xfId="53" applyNumberFormat="1" applyFont="1" applyFill="1" applyBorder="1" applyAlignment="1">
      <alignment wrapText="1"/>
      <protection/>
    </xf>
    <xf numFmtId="177" fontId="2" fillId="0" borderId="18" xfId="53" applyNumberFormat="1" applyFont="1" applyFill="1" applyBorder="1">
      <alignment/>
      <protection/>
    </xf>
    <xf numFmtId="177" fontId="0" fillId="0" borderId="18" xfId="53" applyNumberFormat="1" applyFont="1" applyFill="1" applyBorder="1">
      <alignment/>
      <protection/>
    </xf>
    <xf numFmtId="177" fontId="0" fillId="0" borderId="18" xfId="53" applyNumberFormat="1" applyFont="1" applyFill="1" applyBorder="1" applyAlignment="1">
      <alignment wrapText="1"/>
      <protection/>
    </xf>
    <xf numFmtId="177" fontId="1" fillId="0" borderId="18" xfId="53" applyNumberFormat="1" applyFont="1" applyFill="1" applyBorder="1" applyAlignment="1">
      <alignment/>
      <protection/>
    </xf>
    <xf numFmtId="177" fontId="0" fillId="0" borderId="18" xfId="53" applyNumberFormat="1" applyFont="1" applyFill="1" applyBorder="1" applyAlignment="1">
      <alignment horizontal="left" vertical="top" wrapText="1"/>
      <protection/>
    </xf>
    <xf numFmtId="177" fontId="1" fillId="0" borderId="18" xfId="53" applyNumberFormat="1" applyFont="1" applyFill="1" applyBorder="1">
      <alignment/>
      <protection/>
    </xf>
    <xf numFmtId="177" fontId="41" fillId="0" borderId="0" xfId="53" applyNumberFormat="1" applyFill="1">
      <alignment/>
      <protection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2" fontId="16" fillId="0" borderId="0" xfId="0" applyNumberFormat="1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18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wrapText="1"/>
    </xf>
    <xf numFmtId="0" fontId="8" fillId="0" borderId="18" xfId="0" applyFont="1" applyFill="1" applyBorder="1" applyAlignment="1">
      <alignment/>
    </xf>
    <xf numFmtId="2" fontId="5" fillId="0" borderId="18" xfId="0" applyNumberFormat="1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/>
    </xf>
    <xf numFmtId="2" fontId="5" fillId="0" borderId="18" xfId="0" applyNumberFormat="1" applyFon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22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2" fontId="5" fillId="0" borderId="23" xfId="0" applyNumberFormat="1" applyFont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2" fillId="34" borderId="18" xfId="0" applyFont="1" applyFill="1" applyBorder="1" applyAlignment="1">
      <alignment vertical="center"/>
    </xf>
    <xf numFmtId="0" fontId="2" fillId="0" borderId="18" xfId="0" applyFont="1" applyBorder="1" applyAlignment="1">
      <alignment/>
    </xf>
    <xf numFmtId="0" fontId="5" fillId="0" borderId="18" xfId="0" applyFont="1" applyBorder="1" applyAlignment="1">
      <alignment horizontal="center"/>
    </xf>
    <xf numFmtId="2" fontId="0" fillId="0" borderId="18" xfId="0" applyNumberFormat="1" applyFont="1" applyBorder="1" applyAlignment="1">
      <alignment/>
    </xf>
    <xf numFmtId="0" fontId="8" fillId="0" borderId="18" xfId="0" applyFont="1" applyBorder="1" applyAlignment="1">
      <alignment vertical="center"/>
    </xf>
    <xf numFmtId="0" fontId="8" fillId="34" borderId="18" xfId="0" applyFont="1" applyFill="1" applyBorder="1" applyAlignment="1">
      <alignment vertical="center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2" borderId="0" xfId="0" applyFill="1" applyAlignment="1">
      <alignment/>
    </xf>
    <xf numFmtId="0" fontId="1" fillId="36" borderId="0" xfId="0" applyFont="1" applyFill="1" applyAlignment="1">
      <alignment horizontal="center"/>
    </xf>
    <xf numFmtId="0" fontId="0" fillId="36" borderId="0" xfId="0" applyFont="1" applyFill="1" applyAlignment="1">
      <alignment/>
    </xf>
    <xf numFmtId="0" fontId="1" fillId="36" borderId="11" xfId="0" applyFont="1" applyFill="1" applyBorder="1" applyAlignment="1">
      <alignment horizontal="center"/>
    </xf>
    <xf numFmtId="0" fontId="13" fillId="36" borderId="19" xfId="0" applyFont="1" applyFill="1" applyBorder="1" applyAlignment="1">
      <alignment horizontal="center"/>
    </xf>
    <xf numFmtId="0" fontId="1" fillId="36" borderId="21" xfId="0" applyFont="1" applyFill="1" applyBorder="1" applyAlignment="1">
      <alignment horizontal="center"/>
    </xf>
    <xf numFmtId="0" fontId="0" fillId="36" borderId="20" xfId="0" applyFont="1" applyFill="1" applyBorder="1" applyAlignment="1">
      <alignment/>
    </xf>
    <xf numFmtId="2" fontId="1" fillId="36" borderId="18" xfId="0" applyNumberFormat="1" applyFont="1" applyFill="1" applyBorder="1" applyAlignment="1">
      <alignment/>
    </xf>
    <xf numFmtId="2" fontId="0" fillId="36" borderId="18" xfId="0" applyNumberFormat="1" applyFont="1" applyFill="1" applyBorder="1" applyAlignment="1">
      <alignment/>
    </xf>
    <xf numFmtId="2" fontId="5" fillId="36" borderId="18" xfId="0" applyNumberFormat="1" applyFont="1" applyFill="1" applyBorder="1" applyAlignment="1">
      <alignment/>
    </xf>
    <xf numFmtId="2" fontId="5" fillId="36" borderId="18" xfId="0" applyNumberFormat="1" applyFont="1" applyFill="1" applyBorder="1" applyAlignment="1">
      <alignment horizontal="center"/>
    </xf>
    <xf numFmtId="2" fontId="4" fillId="36" borderId="18" xfId="0" applyNumberFormat="1" applyFont="1" applyFill="1" applyBorder="1" applyAlignment="1">
      <alignment/>
    </xf>
    <xf numFmtId="2" fontId="5" fillId="36" borderId="18" xfId="0" applyNumberFormat="1" applyFont="1" applyFill="1" applyBorder="1" applyAlignment="1">
      <alignment/>
    </xf>
    <xf numFmtId="2" fontId="4" fillId="36" borderId="18" xfId="0" applyNumberFormat="1" applyFont="1" applyFill="1" applyBorder="1" applyAlignment="1">
      <alignment horizontal="center"/>
    </xf>
    <xf numFmtId="2" fontId="5" fillId="36" borderId="18" xfId="0" applyNumberFormat="1" applyFont="1" applyFill="1" applyBorder="1" applyAlignment="1">
      <alignment horizontal="center"/>
    </xf>
    <xf numFmtId="2" fontId="7" fillId="36" borderId="18" xfId="0" applyNumberFormat="1" applyFont="1" applyFill="1" applyBorder="1" applyAlignment="1">
      <alignment/>
    </xf>
    <xf numFmtId="2" fontId="5" fillId="36" borderId="0" xfId="0" applyNumberFormat="1" applyFont="1" applyFill="1" applyBorder="1" applyAlignment="1">
      <alignment/>
    </xf>
    <xf numFmtId="2" fontId="0" fillId="36" borderId="0" xfId="0" applyNumberFormat="1" applyFont="1" applyFill="1" applyBorder="1" applyAlignment="1">
      <alignment/>
    </xf>
    <xf numFmtId="2" fontId="0" fillId="36" borderId="0" xfId="0" applyNumberFormat="1" applyFont="1" applyFill="1" applyAlignment="1">
      <alignment/>
    </xf>
    <xf numFmtId="2" fontId="0" fillId="36" borderId="10" xfId="0" applyNumberFormat="1" applyFont="1" applyFill="1" applyBorder="1" applyAlignment="1">
      <alignment/>
    </xf>
    <xf numFmtId="2" fontId="0" fillId="36" borderId="12" xfId="0" applyNumberFormat="1" applyFont="1" applyFill="1" applyBorder="1" applyAlignment="1">
      <alignment/>
    </xf>
    <xf numFmtId="2" fontId="5" fillId="36" borderId="10" xfId="0" applyNumberFormat="1" applyFont="1" applyFill="1" applyBorder="1" applyAlignment="1">
      <alignment/>
    </xf>
    <xf numFmtId="2" fontId="5" fillId="36" borderId="12" xfId="0" applyNumberFormat="1" applyFont="1" applyFill="1" applyBorder="1" applyAlignment="1">
      <alignment/>
    </xf>
    <xf numFmtId="2" fontId="0" fillId="36" borderId="13" xfId="0" applyNumberFormat="1" applyFont="1" applyFill="1" applyBorder="1" applyAlignment="1">
      <alignment/>
    </xf>
    <xf numFmtId="0" fontId="4" fillId="36" borderId="14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0" fillId="36" borderId="23" xfId="0" applyFont="1" applyFill="1" applyBorder="1" applyAlignment="1">
      <alignment/>
    </xf>
    <xf numFmtId="2" fontId="0" fillId="36" borderId="13" xfId="0" applyNumberFormat="1" applyFill="1" applyBorder="1" applyAlignment="1">
      <alignment/>
    </xf>
    <xf numFmtId="2" fontId="0" fillId="36" borderId="21" xfId="0" applyNumberFormat="1" applyFont="1" applyFill="1" applyBorder="1" applyAlignment="1">
      <alignment/>
    </xf>
    <xf numFmtId="2" fontId="16" fillId="36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5" fillId="36" borderId="18" xfId="0" applyFont="1" applyFill="1" applyBorder="1" applyAlignment="1">
      <alignment wrapText="1"/>
    </xf>
    <xf numFmtId="0" fontId="5" fillId="36" borderId="18" xfId="0" applyFont="1" applyFill="1" applyBorder="1" applyAlignment="1">
      <alignment horizontal="center"/>
    </xf>
    <xf numFmtId="0" fontId="5" fillId="36" borderId="18" xfId="0" applyFont="1" applyFill="1" applyBorder="1" applyAlignment="1">
      <alignment wrapText="1"/>
    </xf>
    <xf numFmtId="2" fontId="4" fillId="0" borderId="18" xfId="0" applyNumberFormat="1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/>
    </xf>
    <xf numFmtId="2" fontId="5" fillId="37" borderId="18" xfId="0" applyNumberFormat="1" applyFont="1" applyFill="1" applyBorder="1" applyAlignment="1">
      <alignment/>
    </xf>
    <xf numFmtId="2" fontId="58" fillId="0" borderId="18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2" fontId="0" fillId="36" borderId="18" xfId="0" applyNumberFormat="1" applyFill="1" applyBorder="1" applyAlignment="1">
      <alignment horizontal="center"/>
    </xf>
    <xf numFmtId="2" fontId="0" fillId="36" borderId="18" xfId="0" applyNumberFormat="1" applyFill="1" applyBorder="1" applyAlignment="1">
      <alignment/>
    </xf>
    <xf numFmtId="2" fontId="1" fillId="36" borderId="18" xfId="0" applyNumberFormat="1" applyFont="1" applyFill="1" applyBorder="1" applyAlignment="1">
      <alignment horizontal="center"/>
    </xf>
    <xf numFmtId="2" fontId="5" fillId="0" borderId="26" xfId="0" applyNumberFormat="1" applyFont="1" applyBorder="1" applyAlignment="1">
      <alignment/>
    </xf>
    <xf numFmtId="2" fontId="5" fillId="36" borderId="12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5" fillId="36" borderId="18" xfId="0" applyNumberFormat="1" applyFont="1" applyFill="1" applyBorder="1" applyAlignment="1">
      <alignment horizontal="right"/>
    </xf>
    <xf numFmtId="2" fontId="0" fillId="0" borderId="12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2" fontId="4" fillId="36" borderId="18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8" xfId="0" applyFont="1" applyBorder="1" applyAlignment="1">
      <alignment/>
    </xf>
    <xf numFmtId="2" fontId="0" fillId="36" borderId="18" xfId="0" applyNumberFormat="1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1" fillId="0" borderId="18" xfId="0" applyFont="1" applyBorder="1" applyAlignment="1">
      <alignment/>
    </xf>
    <xf numFmtId="2" fontId="1" fillId="36" borderId="18" xfId="0" applyNumberFormat="1" applyFont="1" applyFill="1" applyBorder="1" applyAlignment="1">
      <alignment horizontal="center"/>
    </xf>
    <xf numFmtId="2" fontId="3" fillId="36" borderId="0" xfId="0" applyNumberFormat="1" applyFont="1" applyFill="1" applyAlignment="1">
      <alignment/>
    </xf>
    <xf numFmtId="2" fontId="0" fillId="36" borderId="0" xfId="0" applyNumberFormat="1" applyFill="1" applyAlignment="1">
      <alignment/>
    </xf>
    <xf numFmtId="2" fontId="1" fillId="36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Alignment="1">
      <alignment/>
    </xf>
    <xf numFmtId="2" fontId="0" fillId="36" borderId="0" xfId="0" applyNumberFormat="1" applyFont="1" applyFill="1" applyAlignment="1">
      <alignment/>
    </xf>
    <xf numFmtId="0" fontId="1" fillId="36" borderId="14" xfId="0" applyFont="1" applyFill="1" applyBorder="1" applyAlignment="1">
      <alignment horizontal="center"/>
    </xf>
    <xf numFmtId="0" fontId="1" fillId="36" borderId="15" xfId="0" applyFont="1" applyFill="1" applyBorder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0" fillId="36" borderId="21" xfId="0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/>
    </xf>
    <xf numFmtId="0" fontId="0" fillId="36" borderId="13" xfId="0" applyFill="1" applyBorder="1" applyAlignment="1">
      <alignment/>
    </xf>
    <xf numFmtId="2" fontId="0" fillId="0" borderId="26" xfId="0" applyNumberFormat="1" applyBorder="1" applyAlignment="1">
      <alignment/>
    </xf>
    <xf numFmtId="2" fontId="0" fillId="36" borderId="11" xfId="0" applyNumberFormat="1" applyFill="1" applyBorder="1" applyAlignment="1">
      <alignment/>
    </xf>
    <xf numFmtId="2" fontId="0" fillId="36" borderId="10" xfId="0" applyNumberFormat="1" applyFill="1" applyBorder="1" applyAlignment="1">
      <alignment/>
    </xf>
    <xf numFmtId="0" fontId="1" fillId="0" borderId="18" xfId="0" applyFont="1" applyBorder="1" applyAlignment="1">
      <alignment wrapText="1"/>
    </xf>
    <xf numFmtId="2" fontId="0" fillId="36" borderId="18" xfId="0" applyNumberFormat="1" applyFont="1" applyFill="1" applyBorder="1" applyAlignment="1">
      <alignment horizontal="center"/>
    </xf>
    <xf numFmtId="0" fontId="2" fillId="0" borderId="13" xfId="0" applyFont="1" applyBorder="1" applyAlignment="1">
      <alignment/>
    </xf>
    <xf numFmtId="2" fontId="0" fillId="0" borderId="27" xfId="0" applyNumberFormat="1" applyBorder="1" applyAlignment="1">
      <alignment/>
    </xf>
    <xf numFmtId="2" fontId="1" fillId="36" borderId="13" xfId="0" applyNumberFormat="1" applyFont="1" applyFill="1" applyBorder="1" applyAlignment="1">
      <alignment horizontal="center"/>
    </xf>
    <xf numFmtId="2" fontId="5" fillId="36" borderId="13" xfId="0" applyNumberFormat="1" applyFont="1" applyFill="1" applyBorder="1" applyAlignment="1">
      <alignment/>
    </xf>
    <xf numFmtId="0" fontId="1" fillId="0" borderId="12" xfId="0" applyFont="1" applyBorder="1" applyAlignment="1">
      <alignment wrapText="1"/>
    </xf>
    <xf numFmtId="2" fontId="0" fillId="0" borderId="23" xfId="0" applyNumberFormat="1" applyBorder="1" applyAlignment="1">
      <alignment/>
    </xf>
    <xf numFmtId="2" fontId="1" fillId="36" borderId="12" xfId="0" applyNumberFormat="1" applyFont="1" applyFill="1" applyBorder="1" applyAlignment="1">
      <alignment horizontal="center"/>
    </xf>
    <xf numFmtId="2" fontId="5" fillId="36" borderId="12" xfId="0" applyNumberFormat="1" applyFont="1" applyFill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0" fillId="36" borderId="11" xfId="0" applyNumberFormat="1" applyFill="1" applyBorder="1" applyAlignment="1">
      <alignment horizont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2" fontId="1" fillId="36" borderId="11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2" fontId="0" fillId="36" borderId="27" xfId="0" applyNumberFormat="1" applyFill="1" applyBorder="1" applyAlignment="1">
      <alignment/>
    </xf>
    <xf numFmtId="2" fontId="0" fillId="0" borderId="23" xfId="0" applyNumberFormat="1" applyFill="1" applyBorder="1" applyAlignment="1">
      <alignment/>
    </xf>
    <xf numFmtId="2" fontId="0" fillId="0" borderId="27" xfId="0" applyNumberFormat="1" applyFill="1" applyBorder="1" applyAlignment="1">
      <alignment/>
    </xf>
    <xf numFmtId="2" fontId="1" fillId="36" borderId="0" xfId="0" applyNumberFormat="1" applyFont="1" applyFill="1" applyAlignment="1">
      <alignment/>
    </xf>
    <xf numFmtId="0" fontId="18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5"/>
  <sheetViews>
    <sheetView tabSelected="1" view="pageBreakPreview" zoomScale="75" zoomScaleNormal="75" zoomScaleSheetLayoutView="75" zoomScalePageLayoutView="0" workbookViewId="0" topLeftCell="A216">
      <selection activeCell="J272" sqref="J272"/>
    </sheetView>
  </sheetViews>
  <sheetFormatPr defaultColWidth="9.00390625" defaultRowHeight="12.75"/>
  <cols>
    <col min="1" max="1" width="34.625" style="0" customWidth="1"/>
    <col min="2" max="2" width="8.75390625" style="0" customWidth="1"/>
    <col min="3" max="3" width="15.125" style="0" customWidth="1"/>
    <col min="4" max="5" width="9.375" style="0" customWidth="1"/>
    <col min="6" max="6" width="9.375" style="148" customWidth="1"/>
    <col min="7" max="7" width="9.875" style="0" customWidth="1"/>
    <col min="8" max="8" width="10.00390625" style="0" customWidth="1"/>
    <col min="9" max="9" width="11.125" style="0" customWidth="1"/>
    <col min="10" max="10" width="13.125" style="0" customWidth="1"/>
    <col min="11" max="12" width="7.75390625" style="0" customWidth="1"/>
  </cols>
  <sheetData>
    <row r="1" spans="1:11" ht="18">
      <c r="A1" s="249" t="s">
        <v>479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1" ht="18">
      <c r="A2" s="67"/>
      <c r="B2" s="68"/>
      <c r="C2" s="68"/>
      <c r="D2" s="68"/>
      <c r="E2" s="68">
        <v>23</v>
      </c>
      <c r="F2" s="147"/>
      <c r="G2" s="68"/>
      <c r="H2" s="68"/>
      <c r="I2" s="68"/>
      <c r="J2" s="68"/>
      <c r="K2" s="68"/>
    </row>
    <row r="3" spans="1:11" ht="18">
      <c r="A3" s="67"/>
      <c r="B3" s="68"/>
      <c r="C3" s="68"/>
      <c r="D3" s="68"/>
      <c r="E3" s="68"/>
      <c r="F3" s="147"/>
      <c r="G3" s="68"/>
      <c r="H3" s="68"/>
      <c r="I3" s="80" t="s">
        <v>39</v>
      </c>
      <c r="J3" s="68"/>
      <c r="K3" s="68"/>
    </row>
    <row r="4" spans="2:7" ht="19.5" customHeight="1">
      <c r="B4" s="248" t="s">
        <v>41</v>
      </c>
      <c r="C4" s="248"/>
      <c r="D4" s="248"/>
      <c r="E4" s="248"/>
      <c r="F4" s="248"/>
      <c r="G4" s="248"/>
    </row>
    <row r="5" ht="13.5" thickBot="1"/>
    <row r="6" spans="1:10" ht="13.5" thickBot="1">
      <c r="A6" s="1"/>
      <c r="B6" s="7" t="s">
        <v>14</v>
      </c>
      <c r="C6" s="2" t="s">
        <v>0</v>
      </c>
      <c r="D6" s="2" t="s">
        <v>0</v>
      </c>
      <c r="E6" s="2" t="s">
        <v>0</v>
      </c>
      <c r="F6" s="149" t="s">
        <v>0</v>
      </c>
      <c r="G6" s="2" t="s">
        <v>1</v>
      </c>
      <c r="H6" s="8"/>
      <c r="I6" s="9" t="s">
        <v>5</v>
      </c>
      <c r="J6" s="10"/>
    </row>
    <row r="7" spans="1:10" ht="12.75">
      <c r="A7" s="3" t="s">
        <v>2</v>
      </c>
      <c r="B7" s="3" t="s">
        <v>12</v>
      </c>
      <c r="C7" s="3" t="s">
        <v>480</v>
      </c>
      <c r="D7" s="57" t="s">
        <v>49</v>
      </c>
      <c r="E7" s="3" t="s">
        <v>502</v>
      </c>
      <c r="F7" s="150" t="s">
        <v>49</v>
      </c>
      <c r="G7" s="3" t="s">
        <v>503</v>
      </c>
      <c r="H7" s="3" t="s">
        <v>526</v>
      </c>
      <c r="I7" s="3" t="s">
        <v>527</v>
      </c>
      <c r="J7" s="3" t="s">
        <v>528</v>
      </c>
    </row>
    <row r="8" spans="1:10" ht="13.5" thickBot="1">
      <c r="A8" s="4"/>
      <c r="B8" s="4" t="s">
        <v>13</v>
      </c>
      <c r="C8" s="59" t="s">
        <v>17</v>
      </c>
      <c r="D8" s="59" t="s">
        <v>502</v>
      </c>
      <c r="E8" s="59" t="s">
        <v>17</v>
      </c>
      <c r="F8" s="151" t="s">
        <v>503</v>
      </c>
      <c r="G8" s="61"/>
      <c r="H8" s="62"/>
      <c r="I8" s="6"/>
      <c r="J8" s="6"/>
    </row>
    <row r="9" spans="1:10" ht="12.75">
      <c r="A9" s="58"/>
      <c r="B9" s="58"/>
      <c r="C9" s="58"/>
      <c r="D9" s="58"/>
      <c r="E9" s="58"/>
      <c r="F9" s="152"/>
      <c r="G9" s="58"/>
      <c r="H9" s="58"/>
      <c r="I9" s="58"/>
      <c r="J9" s="58"/>
    </row>
    <row r="10" spans="1:10" ht="12.75">
      <c r="A10" s="35" t="s">
        <v>4</v>
      </c>
      <c r="B10" s="36" t="s">
        <v>28</v>
      </c>
      <c r="C10" s="30">
        <f>C12+C18+C20+C22+C24+C26+C28+C35+C37+C39+C41+C43+C45+C47+C49+C51+C53+C55</f>
        <v>62</v>
      </c>
      <c r="D10" s="30">
        <v>61</v>
      </c>
      <c r="E10" s="30">
        <v>55</v>
      </c>
      <c r="F10" s="30">
        <v>56</v>
      </c>
      <c r="G10" s="30">
        <v>56</v>
      </c>
      <c r="H10" s="30">
        <v>55</v>
      </c>
      <c r="I10" s="30">
        <v>55</v>
      </c>
      <c r="J10" s="30">
        <v>54</v>
      </c>
    </row>
    <row r="11" spans="1:10" ht="15.75" customHeight="1">
      <c r="A11" s="134" t="s">
        <v>16</v>
      </c>
      <c r="B11" s="133" t="s">
        <v>15</v>
      </c>
      <c r="C11" s="30"/>
      <c r="D11" s="30"/>
      <c r="E11" s="30">
        <v>103.2</v>
      </c>
      <c r="F11" s="153">
        <v>103.25</v>
      </c>
      <c r="G11" s="30">
        <v>102.38</v>
      </c>
      <c r="H11" s="30">
        <v>101.1</v>
      </c>
      <c r="I11" s="30">
        <f>I10/H10*100</f>
        <v>100</v>
      </c>
      <c r="J11" s="30">
        <v>102.36</v>
      </c>
    </row>
    <row r="12" spans="1:10" ht="24">
      <c r="A12" s="37" t="s">
        <v>523</v>
      </c>
      <c r="B12" s="140" t="s">
        <v>28</v>
      </c>
      <c r="C12" s="30">
        <v>42</v>
      </c>
      <c r="D12" s="30">
        <v>39</v>
      </c>
      <c r="E12" s="187">
        <v>42</v>
      </c>
      <c r="F12" s="153">
        <v>43</v>
      </c>
      <c r="G12" s="30">
        <v>43</v>
      </c>
      <c r="H12" s="30">
        <v>44</v>
      </c>
      <c r="I12" s="30">
        <v>44</v>
      </c>
      <c r="J12" s="30">
        <v>44</v>
      </c>
    </row>
    <row r="13" spans="1:10" ht="21.75" customHeight="1">
      <c r="A13" s="139" t="s">
        <v>16</v>
      </c>
      <c r="B13" s="140" t="s">
        <v>15</v>
      </c>
      <c r="C13" s="30"/>
      <c r="D13" s="30"/>
      <c r="E13" s="141">
        <f>E12/C12*100</f>
        <v>100</v>
      </c>
      <c r="F13" s="154">
        <f>F12/D12*100</f>
        <v>110.25641025641026</v>
      </c>
      <c r="G13" s="141">
        <f>G12/E12*100</f>
        <v>102.38095238095238</v>
      </c>
      <c r="H13" s="141">
        <f>H12/G12*100</f>
        <v>102.32558139534885</v>
      </c>
      <c r="I13" s="141">
        <f>I12/H12*100</f>
        <v>100</v>
      </c>
      <c r="J13" s="141">
        <f>J12/I12*100</f>
        <v>100</v>
      </c>
    </row>
    <row r="14" spans="1:10" ht="39.75" customHeight="1">
      <c r="A14" s="37" t="s">
        <v>504</v>
      </c>
      <c r="B14" s="32" t="s">
        <v>28</v>
      </c>
      <c r="C14" s="20">
        <v>42</v>
      </c>
      <c r="D14" s="20">
        <v>39</v>
      </c>
      <c r="E14" s="20">
        <v>42</v>
      </c>
      <c r="F14" s="155">
        <v>43</v>
      </c>
      <c r="G14" s="20">
        <v>43</v>
      </c>
      <c r="H14" s="20">
        <v>44</v>
      </c>
      <c r="I14" s="20">
        <v>44</v>
      </c>
      <c r="J14" s="20">
        <v>44</v>
      </c>
    </row>
    <row r="15" spans="1:10" ht="39.75" customHeight="1">
      <c r="A15" s="139" t="s">
        <v>16</v>
      </c>
      <c r="B15" s="140" t="s">
        <v>15</v>
      </c>
      <c r="C15" s="20"/>
      <c r="D15" s="20"/>
      <c r="E15" s="141">
        <f>E14/C14*100</f>
        <v>100</v>
      </c>
      <c r="F15" s="154">
        <f>F14/D14*100</f>
        <v>110.25641025641026</v>
      </c>
      <c r="G15" s="141">
        <f>G14/E14*100</f>
        <v>102.38095238095238</v>
      </c>
      <c r="H15" s="141">
        <f>H14/G14*100</f>
        <v>102.32558139534885</v>
      </c>
      <c r="I15" s="141">
        <f>I14/H14*100</f>
        <v>100</v>
      </c>
      <c r="J15" s="141">
        <f>J14/I14*100</f>
        <v>100</v>
      </c>
    </row>
    <row r="16" spans="1:11" ht="12.75" hidden="1">
      <c r="A16" s="37" t="s">
        <v>505</v>
      </c>
      <c r="B16" s="32" t="s">
        <v>28</v>
      </c>
      <c r="C16" s="20"/>
      <c r="D16" s="20"/>
      <c r="E16" s="20"/>
      <c r="F16" s="155"/>
      <c r="G16" s="20"/>
      <c r="H16" s="20"/>
      <c r="I16" s="20"/>
      <c r="J16" s="20"/>
      <c r="K16" s="5"/>
    </row>
    <row r="17" spans="1:11" ht="12.75" hidden="1">
      <c r="A17" s="139" t="s">
        <v>16</v>
      </c>
      <c r="B17" s="140" t="s">
        <v>15</v>
      </c>
      <c r="C17" s="20"/>
      <c r="D17" s="20"/>
      <c r="E17" s="141" t="e">
        <f>E16/C16*100</f>
        <v>#DIV/0!</v>
      </c>
      <c r="F17" s="154" t="e">
        <f>F16/D16*100</f>
        <v>#DIV/0!</v>
      </c>
      <c r="G17" s="141" t="e">
        <f>G16/E16*100</f>
        <v>#DIV/0!</v>
      </c>
      <c r="H17" s="141" t="e">
        <f>H16/G16*100</f>
        <v>#DIV/0!</v>
      </c>
      <c r="I17" s="141" t="e">
        <f>I16/H16*100</f>
        <v>#DIV/0!</v>
      </c>
      <c r="J17" s="141" t="e">
        <f>J16/I16*100</f>
        <v>#DIV/0!</v>
      </c>
      <c r="K17" s="5"/>
    </row>
    <row r="18" spans="1:11" ht="12.75" hidden="1">
      <c r="A18" s="37" t="s">
        <v>519</v>
      </c>
      <c r="B18" s="32" t="s">
        <v>28</v>
      </c>
      <c r="C18" s="20"/>
      <c r="D18" s="20"/>
      <c r="E18" s="20"/>
      <c r="F18" s="155"/>
      <c r="G18" s="20"/>
      <c r="H18" s="20"/>
      <c r="I18" s="20"/>
      <c r="J18" s="20"/>
      <c r="K18" s="5"/>
    </row>
    <row r="19" spans="1:11" ht="12.75" hidden="1">
      <c r="A19" s="139" t="s">
        <v>16</v>
      </c>
      <c r="B19" s="140" t="s">
        <v>15</v>
      </c>
      <c r="C19" s="20"/>
      <c r="D19" s="20"/>
      <c r="E19" s="141" t="e">
        <f>E18/C18*100</f>
        <v>#DIV/0!</v>
      </c>
      <c r="F19" s="154" t="e">
        <f>F18/D18*100</f>
        <v>#DIV/0!</v>
      </c>
      <c r="G19" s="141" t="e">
        <f>G18/E18*100</f>
        <v>#DIV/0!</v>
      </c>
      <c r="H19" s="141" t="e">
        <f>H18/G18*100</f>
        <v>#DIV/0!</v>
      </c>
      <c r="I19" s="141" t="e">
        <f>I18/H18*100</f>
        <v>#DIV/0!</v>
      </c>
      <c r="J19" s="141" t="e">
        <f>J18/I18*100</f>
        <v>#DIV/0!</v>
      </c>
      <c r="K19" s="5"/>
    </row>
    <row r="20" spans="1:11" ht="12.75" hidden="1">
      <c r="A20" s="37" t="s">
        <v>520</v>
      </c>
      <c r="B20" s="32" t="s">
        <v>28</v>
      </c>
      <c r="C20" s="20"/>
      <c r="D20" s="20"/>
      <c r="E20" s="20"/>
      <c r="F20" s="155"/>
      <c r="G20" s="20"/>
      <c r="H20" s="20"/>
      <c r="I20" s="20"/>
      <c r="J20" s="20"/>
      <c r="K20" s="5"/>
    </row>
    <row r="21" spans="1:11" ht="12.75" hidden="1">
      <c r="A21" s="139" t="s">
        <v>16</v>
      </c>
      <c r="B21" s="140" t="s">
        <v>15</v>
      </c>
      <c r="C21" s="20"/>
      <c r="D21" s="20"/>
      <c r="E21" s="141" t="e">
        <f>E20/C20*100</f>
        <v>#DIV/0!</v>
      </c>
      <c r="F21" s="154" t="e">
        <f>F20/D20*100</f>
        <v>#DIV/0!</v>
      </c>
      <c r="G21" s="141" t="e">
        <f>G20/E20*100</f>
        <v>#DIV/0!</v>
      </c>
      <c r="H21" s="141" t="e">
        <f>H20/G20*100</f>
        <v>#DIV/0!</v>
      </c>
      <c r="I21" s="141" t="e">
        <f>I20/H20*100</f>
        <v>#DIV/0!</v>
      </c>
      <c r="J21" s="141" t="e">
        <f>J20/I20*100</f>
        <v>#DIV/0!</v>
      </c>
      <c r="K21" s="5"/>
    </row>
    <row r="22" spans="1:11" ht="36">
      <c r="A22" s="37" t="s">
        <v>506</v>
      </c>
      <c r="B22" s="32" t="s">
        <v>28</v>
      </c>
      <c r="C22" s="20">
        <v>1</v>
      </c>
      <c r="D22" s="20">
        <v>1</v>
      </c>
      <c r="E22" s="20">
        <v>1</v>
      </c>
      <c r="F22" s="155">
        <v>1</v>
      </c>
      <c r="G22" s="20">
        <v>1</v>
      </c>
      <c r="H22" s="20">
        <v>1</v>
      </c>
      <c r="I22" s="20">
        <v>1</v>
      </c>
      <c r="J22" s="20">
        <v>1</v>
      </c>
      <c r="K22" s="5"/>
    </row>
    <row r="23" spans="1:11" ht="12.75" hidden="1">
      <c r="A23" s="139" t="s">
        <v>16</v>
      </c>
      <c r="B23" s="140" t="s">
        <v>15</v>
      </c>
      <c r="C23" s="20"/>
      <c r="D23" s="20"/>
      <c r="E23" s="141">
        <f>E22/C22*100</f>
        <v>100</v>
      </c>
      <c r="F23" s="154">
        <f>F22/D22*100</f>
        <v>100</v>
      </c>
      <c r="G23" s="141">
        <f>G22/E22*100</f>
        <v>100</v>
      </c>
      <c r="H23" s="141">
        <f>H22/G22*100</f>
        <v>100</v>
      </c>
      <c r="I23" s="141">
        <f>I22/H22*100</f>
        <v>100</v>
      </c>
      <c r="J23" s="141">
        <f>J22/I22*100</f>
        <v>100</v>
      </c>
      <c r="K23" s="5"/>
    </row>
    <row r="24" spans="1:11" ht="48" hidden="1">
      <c r="A24" s="37" t="s">
        <v>507</v>
      </c>
      <c r="B24" s="32" t="s">
        <v>28</v>
      </c>
      <c r="C24" s="20"/>
      <c r="D24" s="20"/>
      <c r="E24" s="20"/>
      <c r="F24" s="155"/>
      <c r="G24" s="20"/>
      <c r="H24" s="20"/>
      <c r="I24" s="20"/>
      <c r="J24" s="20"/>
      <c r="K24" s="5"/>
    </row>
    <row r="25" spans="1:11" ht="12.75" hidden="1">
      <c r="A25" s="139" t="s">
        <v>16</v>
      </c>
      <c r="B25" s="140" t="s">
        <v>15</v>
      </c>
      <c r="C25" s="20"/>
      <c r="D25" s="20"/>
      <c r="E25" s="141" t="e">
        <f>E24/C24*100</f>
        <v>#DIV/0!</v>
      </c>
      <c r="F25" s="154" t="e">
        <f>F24/D24*100</f>
        <v>#DIV/0!</v>
      </c>
      <c r="G25" s="141" t="e">
        <f>G24/E24*100</f>
        <v>#DIV/0!</v>
      </c>
      <c r="H25" s="141" t="e">
        <f>H24/G24*100</f>
        <v>#DIV/0!</v>
      </c>
      <c r="I25" s="141" t="e">
        <f>I24/H24*100</f>
        <v>#DIV/0!</v>
      </c>
      <c r="J25" s="141" t="e">
        <f>J24/I24*100</f>
        <v>#DIV/0!</v>
      </c>
      <c r="K25" s="5"/>
    </row>
    <row r="26" spans="1:11" ht="12.75">
      <c r="A26" s="37" t="s">
        <v>521</v>
      </c>
      <c r="B26" s="32" t="s">
        <v>28</v>
      </c>
      <c r="C26" s="20"/>
      <c r="D26" s="20"/>
      <c r="E26" s="20"/>
      <c r="F26" s="155"/>
      <c r="G26" s="20"/>
      <c r="H26" s="20"/>
      <c r="I26" s="20"/>
      <c r="J26" s="20"/>
      <c r="K26" s="5"/>
    </row>
    <row r="27" spans="1:11" ht="12.75">
      <c r="A27" s="139" t="s">
        <v>16</v>
      </c>
      <c r="B27" s="140" t="s">
        <v>15</v>
      </c>
      <c r="C27" s="20"/>
      <c r="D27" s="20"/>
      <c r="E27" s="141" t="e">
        <f>E26/C26*100</f>
        <v>#DIV/0!</v>
      </c>
      <c r="F27" s="154" t="e">
        <f>F26/D26*100</f>
        <v>#DIV/0!</v>
      </c>
      <c r="G27" s="141" t="e">
        <f>G26/E26*100</f>
        <v>#DIV/0!</v>
      </c>
      <c r="H27" s="141" t="e">
        <f>H26/G26*100</f>
        <v>#DIV/0!</v>
      </c>
      <c r="I27" s="141" t="e">
        <f>I26/H26*100</f>
        <v>#DIV/0!</v>
      </c>
      <c r="J27" s="141" t="e">
        <f>J26/I26*100</f>
        <v>#DIV/0!</v>
      </c>
      <c r="K27" s="5"/>
    </row>
    <row r="28" spans="1:11" ht="36">
      <c r="A28" s="126" t="s">
        <v>508</v>
      </c>
      <c r="B28" s="32" t="s">
        <v>28</v>
      </c>
      <c r="C28" s="20">
        <v>2</v>
      </c>
      <c r="D28" s="20"/>
      <c r="E28" s="20"/>
      <c r="F28" s="155"/>
      <c r="G28" s="20"/>
      <c r="H28" s="20"/>
      <c r="I28" s="20"/>
      <c r="J28" s="20"/>
      <c r="K28" s="5"/>
    </row>
    <row r="29" spans="1:11" ht="12.75">
      <c r="A29" s="139" t="s">
        <v>16</v>
      </c>
      <c r="B29" s="140" t="s">
        <v>15</v>
      </c>
      <c r="C29" s="20"/>
      <c r="D29" s="20"/>
      <c r="E29" s="141">
        <f>E28/C28*100</f>
        <v>0</v>
      </c>
      <c r="F29" s="154" t="e">
        <f>F28/D28*100</f>
        <v>#DIV/0!</v>
      </c>
      <c r="G29" s="141" t="e">
        <f>G28/E28*100</f>
        <v>#DIV/0!</v>
      </c>
      <c r="H29" s="141" t="e">
        <f>H28/G28*100</f>
        <v>#DIV/0!</v>
      </c>
      <c r="I29" s="141" t="e">
        <f>I28/H28*100</f>
        <v>#DIV/0!</v>
      </c>
      <c r="J29" s="141" t="e">
        <f>J28/I28*100</f>
        <v>#DIV/0!</v>
      </c>
      <c r="K29" s="5"/>
    </row>
    <row r="30" spans="1:10" ht="12.75">
      <c r="A30" s="37" t="s">
        <v>29</v>
      </c>
      <c r="B30" s="32"/>
      <c r="C30" s="20"/>
      <c r="D30" s="20"/>
      <c r="E30" s="20"/>
      <c r="F30" s="155"/>
      <c r="G30" s="20"/>
      <c r="H30" s="20"/>
      <c r="I30" s="20"/>
      <c r="J30" s="20"/>
    </row>
    <row r="31" spans="1:10" ht="36">
      <c r="A31" s="37" t="s">
        <v>524</v>
      </c>
      <c r="B31" s="32" t="s">
        <v>28</v>
      </c>
      <c r="C31" s="29"/>
      <c r="D31" s="29"/>
      <c r="E31" s="29"/>
      <c r="F31" s="154"/>
      <c r="G31" s="29"/>
      <c r="H31" s="29"/>
      <c r="I31" s="29"/>
      <c r="J31" s="29"/>
    </row>
    <row r="32" spans="1:10" ht="12.75">
      <c r="A32" s="139" t="s">
        <v>16</v>
      </c>
      <c r="B32" s="140" t="s">
        <v>15</v>
      </c>
      <c r="C32" s="29"/>
      <c r="D32" s="29"/>
      <c r="E32" s="141" t="e">
        <f>E31/C31*100</f>
        <v>#DIV/0!</v>
      </c>
      <c r="F32" s="154" t="e">
        <f>F31/D31*100</f>
        <v>#DIV/0!</v>
      </c>
      <c r="G32" s="141" t="e">
        <f>G31/E31*100</f>
        <v>#DIV/0!</v>
      </c>
      <c r="H32" s="141" t="e">
        <f>H31/G31*100</f>
        <v>#DIV/0!</v>
      </c>
      <c r="I32" s="141" t="e">
        <f>I31/H31*100</f>
        <v>#DIV/0!</v>
      </c>
      <c r="J32" s="141" t="e">
        <f>J31/I31*100</f>
        <v>#DIV/0!</v>
      </c>
    </row>
    <row r="33" spans="1:10" ht="36">
      <c r="A33" s="37" t="s">
        <v>525</v>
      </c>
      <c r="B33" s="32" t="s">
        <v>28</v>
      </c>
      <c r="C33" s="30"/>
      <c r="D33" s="30"/>
      <c r="E33" s="30"/>
      <c r="F33" s="153"/>
      <c r="G33" s="30"/>
      <c r="H33" s="30"/>
      <c r="I33" s="30"/>
      <c r="J33" s="30"/>
    </row>
    <row r="34" spans="1:10" ht="12.75">
      <c r="A34" s="139" t="s">
        <v>16</v>
      </c>
      <c r="B34" s="140" t="s">
        <v>15</v>
      </c>
      <c r="C34" s="30"/>
      <c r="D34" s="30"/>
      <c r="E34" s="141" t="e">
        <f>E33/C33*100</f>
        <v>#DIV/0!</v>
      </c>
      <c r="F34" s="154" t="e">
        <f>F33/D33*100</f>
        <v>#DIV/0!</v>
      </c>
      <c r="G34" s="141" t="e">
        <f>G33/E33*100</f>
        <v>#DIV/0!</v>
      </c>
      <c r="H34" s="141" t="e">
        <f>H33/G33*100</f>
        <v>#DIV/0!</v>
      </c>
      <c r="I34" s="141" t="e">
        <f>I33/H33*100</f>
        <v>#DIV/0!</v>
      </c>
      <c r="J34" s="141" t="e">
        <f>J33/I33*100</f>
        <v>#DIV/0!</v>
      </c>
    </row>
    <row r="35" spans="1:10" ht="12.75">
      <c r="A35" s="37" t="s">
        <v>509</v>
      </c>
      <c r="B35" s="32" t="s">
        <v>28</v>
      </c>
      <c r="C35" s="31"/>
      <c r="D35" s="38"/>
      <c r="E35" s="20"/>
      <c r="F35" s="155"/>
      <c r="G35" s="20"/>
      <c r="H35" s="20"/>
      <c r="I35" s="20"/>
      <c r="J35" s="20"/>
    </row>
    <row r="36" spans="1:10" ht="9.75" customHeight="1">
      <c r="A36" s="139" t="s">
        <v>16</v>
      </c>
      <c r="B36" s="140" t="s">
        <v>15</v>
      </c>
      <c r="C36" s="31"/>
      <c r="D36" s="38"/>
      <c r="E36" s="141" t="e">
        <f>E35/C35*100</f>
        <v>#DIV/0!</v>
      </c>
      <c r="F36" s="154" t="e">
        <f>F35/D35*100</f>
        <v>#DIV/0!</v>
      </c>
      <c r="G36" s="141" t="e">
        <f>G35/E35*100</f>
        <v>#DIV/0!</v>
      </c>
      <c r="H36" s="141" t="e">
        <f>H35/G35*100</f>
        <v>#DIV/0!</v>
      </c>
      <c r="I36" s="141" t="e">
        <f>I35/H35*100</f>
        <v>#DIV/0!</v>
      </c>
      <c r="J36" s="141" t="e">
        <f>J35/I35*100</f>
        <v>#DIV/0!</v>
      </c>
    </row>
    <row r="37" spans="1:10" ht="29.25" customHeight="1" hidden="1">
      <c r="A37" s="126" t="s">
        <v>510</v>
      </c>
      <c r="B37" s="32" t="s">
        <v>28</v>
      </c>
      <c r="C37" s="31"/>
      <c r="D37" s="38"/>
      <c r="E37" s="20"/>
      <c r="F37" s="155"/>
      <c r="G37" s="20"/>
      <c r="H37" s="20"/>
      <c r="I37" s="20"/>
      <c r="J37" s="20"/>
    </row>
    <row r="38" spans="1:10" ht="29.25" customHeight="1" hidden="1">
      <c r="A38" s="139" t="s">
        <v>16</v>
      </c>
      <c r="B38" s="140" t="s">
        <v>15</v>
      </c>
      <c r="C38" s="31"/>
      <c r="D38" s="38"/>
      <c r="E38" s="141" t="e">
        <f>E37/C37*100</f>
        <v>#DIV/0!</v>
      </c>
      <c r="F38" s="154" t="e">
        <f>F37/D37*100</f>
        <v>#DIV/0!</v>
      </c>
      <c r="G38" s="141" t="e">
        <f>G37/E37*100</f>
        <v>#DIV/0!</v>
      </c>
      <c r="H38" s="141" t="e">
        <f>H37/G37*100</f>
        <v>#DIV/0!</v>
      </c>
      <c r="I38" s="141" t="e">
        <f>I37/H37*100</f>
        <v>#DIV/0!</v>
      </c>
      <c r="J38" s="141" t="e">
        <f>J37/I37*100</f>
        <v>#DIV/0!</v>
      </c>
    </row>
    <row r="39" spans="1:10" ht="24" hidden="1">
      <c r="A39" s="37" t="s">
        <v>522</v>
      </c>
      <c r="B39" s="32" t="s">
        <v>28</v>
      </c>
      <c r="C39" s="31"/>
      <c r="D39" s="38"/>
      <c r="E39" s="20"/>
      <c r="F39" s="155"/>
      <c r="G39" s="20"/>
      <c r="H39" s="20"/>
      <c r="I39" s="20"/>
      <c r="J39" s="20"/>
    </row>
    <row r="40" spans="1:10" ht="12.75" hidden="1">
      <c r="A40" s="139" t="s">
        <v>16</v>
      </c>
      <c r="B40" s="140" t="s">
        <v>15</v>
      </c>
      <c r="C40" s="31"/>
      <c r="D40" s="38"/>
      <c r="E40" s="141" t="e">
        <f>E39/C39*100</f>
        <v>#DIV/0!</v>
      </c>
      <c r="F40" s="154" t="e">
        <f>F39/D39*100</f>
        <v>#DIV/0!</v>
      </c>
      <c r="G40" s="141" t="e">
        <f>G39/E39*100</f>
        <v>#DIV/0!</v>
      </c>
      <c r="H40" s="141" t="e">
        <f>H39/G39*100</f>
        <v>#DIV/0!</v>
      </c>
      <c r="I40" s="141" t="e">
        <f>I39/H39*100</f>
        <v>#DIV/0!</v>
      </c>
      <c r="J40" s="141" t="e">
        <f>J39/I39*100</f>
        <v>#DIV/0!</v>
      </c>
    </row>
    <row r="41" spans="1:10" ht="12.75" hidden="1">
      <c r="A41" s="37" t="s">
        <v>511</v>
      </c>
      <c r="B41" s="32"/>
      <c r="C41" s="31"/>
      <c r="D41" s="38"/>
      <c r="E41" s="20"/>
      <c r="F41" s="155"/>
      <c r="G41" s="20"/>
      <c r="H41" s="20"/>
      <c r="I41" s="20"/>
      <c r="J41" s="20"/>
    </row>
    <row r="42" spans="1:10" ht="12.75" hidden="1">
      <c r="A42" s="139" t="s">
        <v>16</v>
      </c>
      <c r="B42" s="140" t="s">
        <v>15</v>
      </c>
      <c r="C42" s="31"/>
      <c r="D42" s="38"/>
      <c r="E42" s="141" t="e">
        <f>E41/C41*100</f>
        <v>#DIV/0!</v>
      </c>
      <c r="F42" s="154" t="e">
        <f>F41/D41*100</f>
        <v>#DIV/0!</v>
      </c>
      <c r="G42" s="141" t="e">
        <f>G41/E41*100</f>
        <v>#DIV/0!</v>
      </c>
      <c r="H42" s="141" t="e">
        <f>H41/G41*100</f>
        <v>#DIV/0!</v>
      </c>
      <c r="I42" s="141" t="e">
        <f>I41/H41*100</f>
        <v>#DIV/0!</v>
      </c>
      <c r="J42" s="141" t="e">
        <f>J41/I41*100</f>
        <v>#DIV/0!</v>
      </c>
    </row>
    <row r="43" spans="1:10" ht="24" hidden="1">
      <c r="A43" s="37" t="s">
        <v>512</v>
      </c>
      <c r="B43" s="32" t="s">
        <v>28</v>
      </c>
      <c r="C43" s="31"/>
      <c r="D43" s="38"/>
      <c r="E43" s="20"/>
      <c r="F43" s="155"/>
      <c r="G43" s="20"/>
      <c r="H43" s="20"/>
      <c r="I43" s="20"/>
      <c r="J43" s="20"/>
    </row>
    <row r="44" spans="1:10" ht="12.75" hidden="1">
      <c r="A44" s="139" t="s">
        <v>16</v>
      </c>
      <c r="B44" s="140" t="s">
        <v>15</v>
      </c>
      <c r="C44" s="31"/>
      <c r="D44" s="38"/>
      <c r="E44" s="141" t="e">
        <f>E43/C43*100</f>
        <v>#DIV/0!</v>
      </c>
      <c r="F44" s="154" t="e">
        <f>F43/D43*100</f>
        <v>#DIV/0!</v>
      </c>
      <c r="G44" s="141" t="e">
        <f>G43/E43*100</f>
        <v>#DIV/0!</v>
      </c>
      <c r="H44" s="141" t="e">
        <f>H43/G43*100</f>
        <v>#DIV/0!</v>
      </c>
      <c r="I44" s="141" t="e">
        <f>I43/H43*100</f>
        <v>#DIV/0!</v>
      </c>
      <c r="J44" s="141" t="e">
        <f>J43/I43*100</f>
        <v>#DIV/0!</v>
      </c>
    </row>
    <row r="45" spans="1:10" ht="24" hidden="1">
      <c r="A45" s="126" t="s">
        <v>514</v>
      </c>
      <c r="B45" s="32" t="s">
        <v>28</v>
      </c>
      <c r="C45" s="31"/>
      <c r="D45" s="38"/>
      <c r="E45" s="20"/>
      <c r="F45" s="155"/>
      <c r="G45" s="20"/>
      <c r="H45" s="20"/>
      <c r="I45" s="20"/>
      <c r="J45" s="20"/>
    </row>
    <row r="46" spans="1:10" ht="12.75" hidden="1">
      <c r="A46" s="139" t="s">
        <v>16</v>
      </c>
      <c r="B46" s="140" t="s">
        <v>15</v>
      </c>
      <c r="C46" s="31"/>
      <c r="D46" s="38"/>
      <c r="E46" s="141" t="e">
        <f>E45/C45*100</f>
        <v>#DIV/0!</v>
      </c>
      <c r="F46" s="154" t="e">
        <f>F45/D45*100</f>
        <v>#DIV/0!</v>
      </c>
      <c r="G46" s="141" t="e">
        <f>G45/E45*100</f>
        <v>#DIV/0!</v>
      </c>
      <c r="H46" s="141" t="e">
        <f>H45/G45*100</f>
        <v>#DIV/0!</v>
      </c>
      <c r="I46" s="141" t="e">
        <f>I45/H45*100</f>
        <v>#DIV/0!</v>
      </c>
      <c r="J46" s="141" t="e">
        <f>J45/I45*100</f>
        <v>#DIV/0!</v>
      </c>
    </row>
    <row r="47" spans="1:10" ht="24" hidden="1">
      <c r="A47" s="37" t="s">
        <v>513</v>
      </c>
      <c r="B47" s="32" t="s">
        <v>28</v>
      </c>
      <c r="C47" s="31"/>
      <c r="D47" s="38"/>
      <c r="E47" s="20"/>
      <c r="F47" s="155"/>
      <c r="G47" s="20"/>
      <c r="H47" s="20"/>
      <c r="I47" s="20"/>
      <c r="J47" s="20"/>
    </row>
    <row r="48" spans="1:10" ht="12.75">
      <c r="A48" s="139" t="s">
        <v>16</v>
      </c>
      <c r="B48" s="140" t="s">
        <v>15</v>
      </c>
      <c r="C48" s="31"/>
      <c r="D48" s="38"/>
      <c r="E48" s="141" t="e">
        <f>E47/C47*100</f>
        <v>#DIV/0!</v>
      </c>
      <c r="F48" s="154" t="e">
        <f>F47/D47*100</f>
        <v>#DIV/0!</v>
      </c>
      <c r="G48" s="141" t="e">
        <f>G47/E47*100</f>
        <v>#DIV/0!</v>
      </c>
      <c r="H48" s="141" t="e">
        <f>H47/G47*100</f>
        <v>#DIV/0!</v>
      </c>
      <c r="I48" s="141" t="e">
        <f>I47/H47*100</f>
        <v>#DIV/0!</v>
      </c>
      <c r="J48" s="141" t="e">
        <f>J47/I47*100</f>
        <v>#DIV/0!</v>
      </c>
    </row>
    <row r="49" spans="1:10" ht="36">
      <c r="A49" s="37" t="s">
        <v>515</v>
      </c>
      <c r="B49" s="32" t="s">
        <v>28</v>
      </c>
      <c r="C49" s="31">
        <v>9</v>
      </c>
      <c r="D49" s="38">
        <v>8</v>
      </c>
      <c r="E49" s="20">
        <v>8</v>
      </c>
      <c r="F49" s="155">
        <v>8</v>
      </c>
      <c r="G49" s="20">
        <v>8</v>
      </c>
      <c r="H49" s="20">
        <v>8</v>
      </c>
      <c r="I49" s="20">
        <v>8</v>
      </c>
      <c r="J49" s="20">
        <v>8</v>
      </c>
    </row>
    <row r="50" spans="1:10" ht="12.75">
      <c r="A50" s="139" t="s">
        <v>16</v>
      </c>
      <c r="B50" s="140" t="s">
        <v>15</v>
      </c>
      <c r="C50" s="31"/>
      <c r="D50" s="38"/>
      <c r="E50" s="141">
        <f>E49/C49*100</f>
        <v>88.88888888888889</v>
      </c>
      <c r="F50" s="154">
        <f>F49/D49*100</f>
        <v>100</v>
      </c>
      <c r="G50" s="141">
        <f>G49/E49*100</f>
        <v>100</v>
      </c>
      <c r="H50" s="141">
        <f>H49/G49*100</f>
        <v>100</v>
      </c>
      <c r="I50" s="141">
        <f>I49/H49*100</f>
        <v>100</v>
      </c>
      <c r="J50" s="141">
        <f>J49/I49*100</f>
        <v>100</v>
      </c>
    </row>
    <row r="51" spans="1:10" ht="12.75">
      <c r="A51" s="37" t="s">
        <v>516</v>
      </c>
      <c r="B51" s="32" t="s">
        <v>28</v>
      </c>
      <c r="C51" s="31"/>
      <c r="D51" s="38"/>
      <c r="E51" s="20"/>
      <c r="F51" s="155"/>
      <c r="G51" s="20"/>
      <c r="H51" s="20"/>
      <c r="I51" s="20"/>
      <c r="J51" s="20"/>
    </row>
    <row r="52" spans="1:10" ht="12.75">
      <c r="A52" s="139" t="s">
        <v>16</v>
      </c>
      <c r="B52" s="140" t="s">
        <v>15</v>
      </c>
      <c r="C52" s="31"/>
      <c r="D52" s="38"/>
      <c r="E52" s="141" t="e">
        <f>E51/C51*100</f>
        <v>#DIV/0!</v>
      </c>
      <c r="F52" s="154" t="e">
        <f>F51/D51*100</f>
        <v>#DIV/0!</v>
      </c>
      <c r="G52" s="141" t="e">
        <f>G51/E51*100</f>
        <v>#DIV/0!</v>
      </c>
      <c r="H52" s="141" t="e">
        <f>H51/G51*100</f>
        <v>#DIV/0!</v>
      </c>
      <c r="I52" s="141" t="e">
        <f>I51/H51*100</f>
        <v>#DIV/0!</v>
      </c>
      <c r="J52" s="141" t="e">
        <f>J51/I51*100</f>
        <v>#DIV/0!</v>
      </c>
    </row>
    <row r="53" spans="1:10" ht="36">
      <c r="A53" s="37" t="s">
        <v>517</v>
      </c>
      <c r="B53" s="32" t="s">
        <v>28</v>
      </c>
      <c r="C53" s="31">
        <v>5</v>
      </c>
      <c r="D53" s="38">
        <v>4</v>
      </c>
      <c r="E53" s="20">
        <v>4</v>
      </c>
      <c r="F53" s="20">
        <v>4</v>
      </c>
      <c r="G53" s="20">
        <v>4</v>
      </c>
      <c r="H53" s="20">
        <v>4</v>
      </c>
      <c r="I53" s="20">
        <v>4</v>
      </c>
      <c r="J53" s="20">
        <v>4</v>
      </c>
    </row>
    <row r="54" spans="1:10" ht="12.75">
      <c r="A54" s="139" t="s">
        <v>16</v>
      </c>
      <c r="B54" s="140" t="s">
        <v>15</v>
      </c>
      <c r="C54" s="31"/>
      <c r="D54" s="38"/>
      <c r="E54" s="141">
        <f>E53/C53*100</f>
        <v>80</v>
      </c>
      <c r="F54" s="154">
        <f>F53/D53*100</f>
        <v>100</v>
      </c>
      <c r="G54" s="141">
        <f>G53/E53*100</f>
        <v>100</v>
      </c>
      <c r="H54" s="141">
        <f>H53/G53*100</f>
        <v>100</v>
      </c>
      <c r="I54" s="141">
        <f>I53/H53*100</f>
        <v>100</v>
      </c>
      <c r="J54" s="141">
        <f>J53/I53*100</f>
        <v>100</v>
      </c>
    </row>
    <row r="55" spans="1:10" ht="36">
      <c r="A55" s="127" t="s">
        <v>518</v>
      </c>
      <c r="B55" s="32" t="s">
        <v>28</v>
      </c>
      <c r="C55" s="131">
        <v>3</v>
      </c>
      <c r="D55" s="131">
        <v>3</v>
      </c>
      <c r="E55" s="131">
        <v>3</v>
      </c>
      <c r="F55" s="131">
        <v>3</v>
      </c>
      <c r="G55" s="131">
        <v>3</v>
      </c>
      <c r="H55" s="131">
        <v>3</v>
      </c>
      <c r="I55" s="131">
        <v>3</v>
      </c>
      <c r="J55" s="131">
        <v>3</v>
      </c>
    </row>
    <row r="56" spans="1:10" ht="12.75">
      <c r="A56" s="139" t="s">
        <v>16</v>
      </c>
      <c r="B56" s="140" t="s">
        <v>15</v>
      </c>
      <c r="C56" s="131"/>
      <c r="D56" s="132"/>
      <c r="E56" s="141">
        <f>E55/C55*100</f>
        <v>100</v>
      </c>
      <c r="F56" s="154">
        <f>F55/D55*100</f>
        <v>100</v>
      </c>
      <c r="G56" s="141">
        <f>G55/E55*100</f>
        <v>100</v>
      </c>
      <c r="H56" s="141">
        <f>H55/G55*100</f>
        <v>100</v>
      </c>
      <c r="I56" s="141">
        <f>I55/H55*100</f>
        <v>100</v>
      </c>
      <c r="J56" s="141">
        <f>J55/I55*100</f>
        <v>100</v>
      </c>
    </row>
    <row r="57" spans="1:10" ht="38.25">
      <c r="A57" s="40" t="s">
        <v>33</v>
      </c>
      <c r="B57" s="122" t="s">
        <v>28</v>
      </c>
      <c r="C57" s="31">
        <f>C49+C53+C55</f>
        <v>17</v>
      </c>
      <c r="D57" s="31">
        <f aca="true" t="shared" si="0" ref="D57:J57">D49+D53+D55</f>
        <v>15</v>
      </c>
      <c r="E57" s="31">
        <v>15</v>
      </c>
      <c r="F57" s="156">
        <f t="shared" si="0"/>
        <v>15</v>
      </c>
      <c r="G57" s="31">
        <f t="shared" si="0"/>
        <v>15</v>
      </c>
      <c r="H57" s="31">
        <f t="shared" si="0"/>
        <v>15</v>
      </c>
      <c r="I57" s="31">
        <f t="shared" si="0"/>
        <v>15</v>
      </c>
      <c r="J57" s="31">
        <f t="shared" si="0"/>
        <v>15</v>
      </c>
    </row>
    <row r="58" spans="1:10" ht="12.75">
      <c r="A58" s="138" t="s">
        <v>16</v>
      </c>
      <c r="B58" s="137" t="s">
        <v>15</v>
      </c>
      <c r="C58" s="31"/>
      <c r="D58" s="38"/>
      <c r="E58" s="141">
        <f>E57/C57*100</f>
        <v>88.23529411764706</v>
      </c>
      <c r="F58" s="154">
        <f>F57/D57*100</f>
        <v>100</v>
      </c>
      <c r="G58" s="141">
        <f>G57/E57*100</f>
        <v>100</v>
      </c>
      <c r="H58" s="141">
        <f>H57/G57*100</f>
        <v>100</v>
      </c>
      <c r="I58" s="141">
        <f>I57/H57*100</f>
        <v>100</v>
      </c>
      <c r="J58" s="141">
        <f>J57/I57*100</f>
        <v>100</v>
      </c>
    </row>
    <row r="59" spans="1:10" ht="12.75">
      <c r="A59" s="39"/>
      <c r="B59" s="123"/>
      <c r="C59" s="31"/>
      <c r="D59" s="38"/>
      <c r="E59" s="20"/>
      <c r="F59" s="155"/>
      <c r="G59" s="20"/>
      <c r="H59" s="20"/>
      <c r="I59" s="20"/>
      <c r="J59" s="20"/>
    </row>
    <row r="60" spans="1:10" ht="25.5">
      <c r="A60" s="40" t="s">
        <v>30</v>
      </c>
      <c r="B60" s="122" t="s">
        <v>28</v>
      </c>
      <c r="C60" s="31">
        <f>C49</f>
        <v>9</v>
      </c>
      <c r="D60" s="31">
        <f aca="true" t="shared" si="1" ref="D60:J60">D49</f>
        <v>8</v>
      </c>
      <c r="E60" s="31">
        <f t="shared" si="1"/>
        <v>8</v>
      </c>
      <c r="F60" s="156">
        <f t="shared" si="1"/>
        <v>8</v>
      </c>
      <c r="G60" s="31">
        <f t="shared" si="1"/>
        <v>8</v>
      </c>
      <c r="H60" s="31">
        <f t="shared" si="1"/>
        <v>8</v>
      </c>
      <c r="I60" s="31">
        <f t="shared" si="1"/>
        <v>8</v>
      </c>
      <c r="J60" s="31">
        <f t="shared" si="1"/>
        <v>8</v>
      </c>
    </row>
    <row r="61" spans="1:10" ht="12.75">
      <c r="A61" s="138" t="s">
        <v>16</v>
      </c>
      <c r="B61" s="137" t="s">
        <v>15</v>
      </c>
      <c r="C61" s="31"/>
      <c r="D61" s="38"/>
      <c r="E61" s="141">
        <f>E60/C60*100</f>
        <v>88.88888888888889</v>
      </c>
      <c r="F61" s="154">
        <f>F60/D60*100</f>
        <v>100</v>
      </c>
      <c r="G61" s="141">
        <f>G60/E60*100</f>
        <v>100</v>
      </c>
      <c r="H61" s="141">
        <f>H60/G60*100</f>
        <v>100</v>
      </c>
      <c r="I61" s="141">
        <f>I60/H60*100</f>
        <v>100</v>
      </c>
      <c r="J61" s="141">
        <f>J60/I60*100</f>
        <v>100</v>
      </c>
    </row>
    <row r="62" spans="1:10" ht="12.75">
      <c r="A62" s="41"/>
      <c r="B62" s="34"/>
      <c r="C62" s="20"/>
      <c r="D62" s="29"/>
      <c r="E62" s="20"/>
      <c r="F62" s="155"/>
      <c r="G62" s="20"/>
      <c r="H62" s="20"/>
      <c r="I62" s="20"/>
      <c r="J62" s="20"/>
    </row>
    <row r="63" spans="1:10" ht="12.75">
      <c r="A63" s="35" t="s">
        <v>6</v>
      </c>
      <c r="B63" s="34"/>
      <c r="C63" s="29"/>
      <c r="D63" s="29"/>
      <c r="E63" s="29"/>
      <c r="F63" s="154"/>
      <c r="G63" s="29"/>
      <c r="H63" s="29"/>
      <c r="I63" s="29"/>
      <c r="J63" s="29"/>
    </row>
    <row r="64" spans="1:10" ht="12.75">
      <c r="A64" s="35" t="s">
        <v>7</v>
      </c>
      <c r="B64" s="36" t="s">
        <v>10</v>
      </c>
      <c r="C64" s="157">
        <v>31578.25</v>
      </c>
      <c r="D64" s="157">
        <v>21054.3</v>
      </c>
      <c r="E64" s="157">
        <v>28369.55</v>
      </c>
      <c r="F64" s="157">
        <v>27377.9</v>
      </c>
      <c r="G64" s="157">
        <v>29542.11</v>
      </c>
      <c r="H64" s="157">
        <v>30431.77</v>
      </c>
      <c r="I64" s="157">
        <v>31308.54</v>
      </c>
      <c r="J64" s="157">
        <v>32451.19</v>
      </c>
    </row>
    <row r="65" spans="1:10" ht="12.75">
      <c r="A65" s="43" t="s">
        <v>16</v>
      </c>
      <c r="B65" s="36" t="s">
        <v>15</v>
      </c>
      <c r="C65" s="44"/>
      <c r="D65" s="44"/>
      <c r="E65" s="42">
        <v>103.7</v>
      </c>
      <c r="F65" s="157">
        <v>103.47</v>
      </c>
      <c r="G65" s="42">
        <v>103.46</v>
      </c>
      <c r="H65" s="42">
        <v>103.91</v>
      </c>
      <c r="I65" s="42">
        <v>103.14</v>
      </c>
      <c r="J65" s="42">
        <v>103.83</v>
      </c>
    </row>
    <row r="66" spans="1:10" ht="12.75">
      <c r="A66" s="39" t="s">
        <v>3</v>
      </c>
      <c r="B66" s="39"/>
      <c r="C66" s="42"/>
      <c r="D66" s="42"/>
      <c r="E66" s="42"/>
      <c r="F66" s="157"/>
      <c r="G66" s="42"/>
      <c r="H66" s="42"/>
      <c r="I66" s="42"/>
      <c r="J66" s="42"/>
    </row>
    <row r="67" spans="1:10" s="180" customFormat="1" ht="24">
      <c r="A67" s="37" t="s">
        <v>523</v>
      </c>
      <c r="B67" s="32" t="s">
        <v>10</v>
      </c>
      <c r="C67" s="42">
        <v>35605.16</v>
      </c>
      <c r="D67" s="42">
        <v>15146.66</v>
      </c>
      <c r="E67" s="45">
        <v>29719.8</v>
      </c>
      <c r="F67" s="158">
        <v>17620.4</v>
      </c>
      <c r="G67" s="45">
        <v>29820.3</v>
      </c>
      <c r="H67" s="45">
        <v>29930.2</v>
      </c>
      <c r="I67" s="45">
        <v>29932.36</v>
      </c>
      <c r="J67" s="186">
        <v>29032.5</v>
      </c>
    </row>
    <row r="68" spans="1:10" ht="12.75">
      <c r="A68" s="128" t="s">
        <v>16</v>
      </c>
      <c r="B68" s="32"/>
      <c r="C68" s="42"/>
      <c r="D68" s="42"/>
      <c r="E68" s="20">
        <v>104</v>
      </c>
      <c r="F68" s="155">
        <v>103.5</v>
      </c>
      <c r="G68" s="20">
        <v>104</v>
      </c>
      <c r="H68" s="20">
        <v>103</v>
      </c>
      <c r="I68" s="20">
        <v>103</v>
      </c>
      <c r="J68" s="20">
        <v>103</v>
      </c>
    </row>
    <row r="69" spans="1:10" ht="36.75" customHeight="1">
      <c r="A69" s="37" t="s">
        <v>504</v>
      </c>
      <c r="B69" s="32" t="s">
        <v>10</v>
      </c>
      <c r="C69" s="44"/>
      <c r="D69" s="44"/>
      <c r="E69" s="20"/>
      <c r="F69" s="155"/>
      <c r="G69" s="20"/>
      <c r="H69" s="20"/>
      <c r="I69" s="20"/>
      <c r="J69" s="20"/>
    </row>
    <row r="70" spans="1:10" ht="12.75">
      <c r="A70" s="54" t="s">
        <v>16</v>
      </c>
      <c r="B70" s="32"/>
      <c r="C70" s="42"/>
      <c r="D70" s="42"/>
      <c r="E70" s="20" t="e">
        <f>E69/C69*100</f>
        <v>#DIV/0!</v>
      </c>
      <c r="F70" s="155" t="e">
        <f>F69/D69*100</f>
        <v>#DIV/0!</v>
      </c>
      <c r="G70" s="20" t="e">
        <f>G69/E69*100</f>
        <v>#DIV/0!</v>
      </c>
      <c r="H70" s="20" t="e">
        <f>H69/G69*100</f>
        <v>#DIV/0!</v>
      </c>
      <c r="I70" s="20" t="e">
        <f>I69/H69*100</f>
        <v>#DIV/0!</v>
      </c>
      <c r="J70" s="20" t="e">
        <f>J69/I69*100</f>
        <v>#DIV/0!</v>
      </c>
    </row>
    <row r="71" spans="1:10" ht="12.75">
      <c r="A71" s="37" t="s">
        <v>505</v>
      </c>
      <c r="B71" s="32" t="s">
        <v>10</v>
      </c>
      <c r="C71" s="45"/>
      <c r="D71" s="45"/>
      <c r="E71" s="20"/>
      <c r="F71" s="155"/>
      <c r="G71" s="20"/>
      <c r="H71" s="20"/>
      <c r="I71" s="20"/>
      <c r="J71" s="20"/>
    </row>
    <row r="72" spans="1:10" ht="12.75">
      <c r="A72" s="54" t="s">
        <v>16</v>
      </c>
      <c r="B72" s="32" t="s">
        <v>15</v>
      </c>
      <c r="C72" s="42"/>
      <c r="D72" s="42"/>
      <c r="E72" s="20" t="e">
        <f>E71/C71*100</f>
        <v>#DIV/0!</v>
      </c>
      <c r="F72" s="155" t="e">
        <f>F71/D71*100</f>
        <v>#DIV/0!</v>
      </c>
      <c r="G72" s="20" t="e">
        <f>G71/E71*100</f>
        <v>#DIV/0!</v>
      </c>
      <c r="H72" s="20" t="e">
        <f>H71/G71*100</f>
        <v>#DIV/0!</v>
      </c>
      <c r="I72" s="20" t="e">
        <f>I71/H71*100</f>
        <v>#DIV/0!</v>
      </c>
      <c r="J72" s="20" t="e">
        <f>J71/I71*100</f>
        <v>#DIV/0!</v>
      </c>
    </row>
    <row r="73" spans="1:10" ht="12.75">
      <c r="A73" s="37" t="s">
        <v>519</v>
      </c>
      <c r="B73" s="32" t="s">
        <v>10</v>
      </c>
      <c r="C73" s="46"/>
      <c r="D73" s="46"/>
      <c r="E73" s="20"/>
      <c r="F73" s="155"/>
      <c r="G73" s="20"/>
      <c r="H73" s="20"/>
      <c r="I73" s="20"/>
      <c r="J73" s="20"/>
    </row>
    <row r="74" spans="1:10" ht="12.75">
      <c r="A74" s="54" t="s">
        <v>16</v>
      </c>
      <c r="B74" s="32" t="s">
        <v>15</v>
      </c>
      <c r="C74" s="42"/>
      <c r="D74" s="42"/>
      <c r="E74" s="20" t="e">
        <f>E73/C73*100</f>
        <v>#DIV/0!</v>
      </c>
      <c r="F74" s="155" t="e">
        <f>F73/D73*100</f>
        <v>#DIV/0!</v>
      </c>
      <c r="G74" s="20" t="e">
        <f>G73/E73*100</f>
        <v>#DIV/0!</v>
      </c>
      <c r="H74" s="20" t="e">
        <f>H73/G73*100</f>
        <v>#DIV/0!</v>
      </c>
      <c r="I74" s="20" t="e">
        <f>I73/H73*100</f>
        <v>#DIV/0!</v>
      </c>
      <c r="J74" s="20" t="e">
        <f>J73/I73*100</f>
        <v>#DIV/0!</v>
      </c>
    </row>
    <row r="75" spans="1:10" ht="12.75">
      <c r="A75" s="37" t="s">
        <v>520</v>
      </c>
      <c r="B75" s="32" t="s">
        <v>10</v>
      </c>
      <c r="C75" s="46"/>
      <c r="D75" s="44"/>
      <c r="E75" s="20"/>
      <c r="F75" s="155"/>
      <c r="G75" s="20"/>
      <c r="H75" s="20"/>
      <c r="I75" s="20"/>
      <c r="J75" s="20"/>
    </row>
    <row r="76" spans="1:10" ht="12.75">
      <c r="A76" s="54" t="s">
        <v>16</v>
      </c>
      <c r="B76" s="32" t="s">
        <v>15</v>
      </c>
      <c r="C76" s="42"/>
      <c r="D76" s="42"/>
      <c r="E76" s="20" t="e">
        <f>E75/C75*100</f>
        <v>#DIV/0!</v>
      </c>
      <c r="F76" s="155" t="e">
        <f>F75/D75*100</f>
        <v>#DIV/0!</v>
      </c>
      <c r="G76" s="20" t="e">
        <f>G75/E75*100</f>
        <v>#DIV/0!</v>
      </c>
      <c r="H76" s="20" t="e">
        <f>H75/G75*100</f>
        <v>#DIV/0!</v>
      </c>
      <c r="I76" s="20" t="e">
        <f>I75/H75*100</f>
        <v>#DIV/0!</v>
      </c>
      <c r="J76" s="20" t="e">
        <f>J75/I75*100</f>
        <v>#DIV/0!</v>
      </c>
    </row>
    <row r="77" spans="1:10" ht="39" customHeight="1">
      <c r="A77" s="125" t="s">
        <v>506</v>
      </c>
      <c r="B77" s="32" t="s">
        <v>10</v>
      </c>
      <c r="C77" s="46">
        <v>26933</v>
      </c>
      <c r="D77" s="46">
        <v>26933</v>
      </c>
      <c r="E77" s="20">
        <v>29641</v>
      </c>
      <c r="F77" s="155">
        <v>29641</v>
      </c>
      <c r="G77" s="20">
        <v>29767</v>
      </c>
      <c r="H77" s="20">
        <v>30660</v>
      </c>
      <c r="I77" s="20">
        <v>31580</v>
      </c>
      <c r="J77" s="155">
        <v>31580</v>
      </c>
    </row>
    <row r="78" spans="1:10" ht="12.75">
      <c r="A78" s="54" t="s">
        <v>16</v>
      </c>
      <c r="B78" s="32" t="s">
        <v>15</v>
      </c>
      <c r="C78" s="42"/>
      <c r="D78" s="42"/>
      <c r="E78" s="20">
        <f>E77/C77*100</f>
        <v>110.0545798834144</v>
      </c>
      <c r="F78" s="155">
        <f>F77/D77*100</f>
        <v>110.0545798834144</v>
      </c>
      <c r="G78" s="20">
        <f>G77/E77*100</f>
        <v>100.42508687291252</v>
      </c>
      <c r="H78" s="20">
        <f>H77/G77*100</f>
        <v>102.99996640575134</v>
      </c>
      <c r="I78" s="20">
        <f>I77/H77*100</f>
        <v>103.00065231572081</v>
      </c>
      <c r="J78" s="20">
        <f>J77/I77*100</f>
        <v>100</v>
      </c>
    </row>
    <row r="79" spans="1:10" ht="48" hidden="1">
      <c r="A79" s="37" t="s">
        <v>507</v>
      </c>
      <c r="B79" s="32" t="s">
        <v>10</v>
      </c>
      <c r="C79" s="44"/>
      <c r="D79" s="44"/>
      <c r="E79" s="20"/>
      <c r="F79" s="155"/>
      <c r="G79" s="20"/>
      <c r="H79" s="20"/>
      <c r="I79" s="20"/>
      <c r="J79" s="20"/>
    </row>
    <row r="80" spans="1:10" ht="12.75" hidden="1">
      <c r="A80" s="54" t="s">
        <v>16</v>
      </c>
      <c r="B80" s="32" t="s">
        <v>15</v>
      </c>
      <c r="C80" s="42"/>
      <c r="D80" s="42"/>
      <c r="E80" s="20" t="e">
        <f>E79/C79*100</f>
        <v>#DIV/0!</v>
      </c>
      <c r="F80" s="155" t="e">
        <f>F79/D79*100</f>
        <v>#DIV/0!</v>
      </c>
      <c r="G80" s="20" t="e">
        <f>G79/E79*100</f>
        <v>#DIV/0!</v>
      </c>
      <c r="H80" s="20" t="e">
        <f>H79/G79*100</f>
        <v>#DIV/0!</v>
      </c>
      <c r="I80" s="20" t="e">
        <f>I79/H79*100</f>
        <v>#DIV/0!</v>
      </c>
      <c r="J80" s="20" t="e">
        <f>J79/I79*100</f>
        <v>#DIV/0!</v>
      </c>
    </row>
    <row r="81" spans="1:10" ht="12.75" hidden="1">
      <c r="A81" s="37" t="s">
        <v>521</v>
      </c>
      <c r="B81" s="32" t="s">
        <v>10</v>
      </c>
      <c r="C81" s="46"/>
      <c r="D81" s="46"/>
      <c r="E81" s="20"/>
      <c r="F81" s="155"/>
      <c r="G81" s="20"/>
      <c r="H81" s="20"/>
      <c r="I81" s="20"/>
      <c r="J81" s="20"/>
    </row>
    <row r="82" spans="1:10" ht="12.75" hidden="1">
      <c r="A82" s="54" t="s">
        <v>16</v>
      </c>
      <c r="B82" s="32" t="s">
        <v>15</v>
      </c>
      <c r="C82" s="42"/>
      <c r="D82" s="42"/>
      <c r="E82" s="20" t="e">
        <f>E81/C81*100</f>
        <v>#DIV/0!</v>
      </c>
      <c r="F82" s="155" t="e">
        <f>F81/D81*100</f>
        <v>#DIV/0!</v>
      </c>
      <c r="G82" s="20" t="e">
        <f>G81/E81*100</f>
        <v>#DIV/0!</v>
      </c>
      <c r="H82" s="20" t="e">
        <f>H81/G81*100</f>
        <v>#DIV/0!</v>
      </c>
      <c r="I82" s="20" t="e">
        <f>I81/H81*100</f>
        <v>#DIV/0!</v>
      </c>
      <c r="J82" s="20" t="e">
        <f>J81/I81*100</f>
        <v>#DIV/0!</v>
      </c>
    </row>
    <row r="83" spans="1:10" ht="36">
      <c r="A83" s="126" t="s">
        <v>508</v>
      </c>
      <c r="B83" s="32" t="s">
        <v>10</v>
      </c>
      <c r="C83" s="44">
        <v>15500</v>
      </c>
      <c r="D83" s="44"/>
      <c r="E83" s="20"/>
      <c r="F83" s="155"/>
      <c r="G83" s="20"/>
      <c r="H83" s="20"/>
      <c r="I83" s="20"/>
      <c r="J83" s="155"/>
    </row>
    <row r="84" spans="1:10" ht="12.75">
      <c r="A84" s="54" t="s">
        <v>16</v>
      </c>
      <c r="B84" s="32" t="s">
        <v>15</v>
      </c>
      <c r="C84" s="44"/>
      <c r="D84" s="44"/>
      <c r="E84" s="20">
        <f>E83/C83*100</f>
        <v>0</v>
      </c>
      <c r="F84" s="155" t="e">
        <f>F83/D83*100</f>
        <v>#DIV/0!</v>
      </c>
      <c r="G84" s="20" t="e">
        <f>G83/E83*100</f>
        <v>#DIV/0!</v>
      </c>
      <c r="H84" s="20" t="e">
        <f>H83/G83*100</f>
        <v>#DIV/0!</v>
      </c>
      <c r="I84" s="20" t="e">
        <f>I83/H83*100</f>
        <v>#DIV/0!</v>
      </c>
      <c r="J84" s="20" t="e">
        <f>J83/I83*100</f>
        <v>#DIV/0!</v>
      </c>
    </row>
    <row r="85" spans="1:10" ht="12.75">
      <c r="A85" s="37" t="s">
        <v>29</v>
      </c>
      <c r="B85" s="32"/>
      <c r="C85" s="46"/>
      <c r="D85" s="46"/>
      <c r="E85" s="20"/>
      <c r="F85" s="155"/>
      <c r="G85" s="20"/>
      <c r="H85" s="20"/>
      <c r="I85" s="20"/>
      <c r="J85" s="20"/>
    </row>
    <row r="86" spans="1:10" ht="49.5" customHeight="1">
      <c r="A86" s="37" t="s">
        <v>524</v>
      </c>
      <c r="B86" s="32" t="s">
        <v>10</v>
      </c>
      <c r="C86" s="44">
        <f>C83</f>
        <v>15500</v>
      </c>
      <c r="D86" s="44">
        <f aca="true" t="shared" si="2" ref="D86:J86">D83</f>
        <v>0</v>
      </c>
      <c r="E86" s="44">
        <f t="shared" si="2"/>
        <v>0</v>
      </c>
      <c r="F86" s="159">
        <f t="shared" si="2"/>
        <v>0</v>
      </c>
      <c r="G86" s="44">
        <f t="shared" si="2"/>
        <v>0</v>
      </c>
      <c r="H86" s="44">
        <f t="shared" si="2"/>
        <v>0</v>
      </c>
      <c r="I86" s="44">
        <f t="shared" si="2"/>
        <v>0</v>
      </c>
      <c r="J86" s="184">
        <f t="shared" si="2"/>
        <v>0</v>
      </c>
    </row>
    <row r="87" spans="1:10" ht="18" customHeight="1">
      <c r="A87" s="54" t="s">
        <v>16</v>
      </c>
      <c r="B87" s="32" t="s">
        <v>15</v>
      </c>
      <c r="C87" s="42"/>
      <c r="D87" s="42"/>
      <c r="E87" s="20">
        <f>E86/C86*100</f>
        <v>0</v>
      </c>
      <c r="F87" s="155" t="e">
        <f>F86/D86*100</f>
        <v>#DIV/0!</v>
      </c>
      <c r="G87" s="20" t="e">
        <f>G86/E86*100</f>
        <v>#DIV/0!</v>
      </c>
      <c r="H87" s="20" t="e">
        <f>H86/G86*100</f>
        <v>#DIV/0!</v>
      </c>
      <c r="I87" s="20" t="e">
        <f>I86/H86*100</f>
        <v>#DIV/0!</v>
      </c>
      <c r="J87" s="20" t="e">
        <f>J86/I86*100</f>
        <v>#DIV/0!</v>
      </c>
    </row>
    <row r="88" spans="1:10" ht="36">
      <c r="A88" s="37" t="s">
        <v>525</v>
      </c>
      <c r="B88" s="32" t="s">
        <v>10</v>
      </c>
      <c r="C88" s="46"/>
      <c r="D88" s="46"/>
      <c r="E88" s="20"/>
      <c r="F88" s="155"/>
      <c r="G88" s="20"/>
      <c r="H88" s="20"/>
      <c r="I88" s="20"/>
      <c r="J88" s="20"/>
    </row>
    <row r="89" spans="1:10" ht="12.75">
      <c r="A89" s="54" t="s">
        <v>16</v>
      </c>
      <c r="B89" s="32" t="s">
        <v>15</v>
      </c>
      <c r="C89" s="42"/>
      <c r="D89" s="42"/>
      <c r="E89" s="20" t="e">
        <f>E88/C88*100</f>
        <v>#DIV/0!</v>
      </c>
      <c r="F89" s="155" t="e">
        <f>F88/D88*100</f>
        <v>#DIV/0!</v>
      </c>
      <c r="G89" s="20" t="e">
        <f>G88/E88*100</f>
        <v>#DIV/0!</v>
      </c>
      <c r="H89" s="20" t="e">
        <f>H88/G88*100</f>
        <v>#DIV/0!</v>
      </c>
      <c r="I89" s="20" t="e">
        <f>I88/H88*100</f>
        <v>#DIV/0!</v>
      </c>
      <c r="J89" s="20" t="e">
        <f>J88/I88*100</f>
        <v>#DIV/0!</v>
      </c>
    </row>
    <row r="90" spans="1:10" ht="12.75">
      <c r="A90" s="37" t="s">
        <v>509</v>
      </c>
      <c r="B90" s="32" t="s">
        <v>10</v>
      </c>
      <c r="C90" s="44"/>
      <c r="D90" s="44"/>
      <c r="E90" s="20"/>
      <c r="F90" s="155"/>
      <c r="G90" s="20"/>
      <c r="H90" s="20"/>
      <c r="I90" s="20"/>
      <c r="J90" s="20"/>
    </row>
    <row r="91" spans="1:10" ht="12.75">
      <c r="A91" s="54" t="s">
        <v>16</v>
      </c>
      <c r="B91" s="32" t="s">
        <v>15</v>
      </c>
      <c r="C91" s="42"/>
      <c r="D91" s="42"/>
      <c r="E91" s="20" t="e">
        <f>E90/C90*100</f>
        <v>#DIV/0!</v>
      </c>
      <c r="F91" s="155" t="e">
        <f>F90/D90*100</f>
        <v>#DIV/0!</v>
      </c>
      <c r="G91" s="20" t="e">
        <f>G90/E90*100</f>
        <v>#DIV/0!</v>
      </c>
      <c r="H91" s="20" t="e">
        <f>H90/G90*100</f>
        <v>#DIV/0!</v>
      </c>
      <c r="I91" s="20" t="e">
        <f>I90/H90*100</f>
        <v>#DIV/0!</v>
      </c>
      <c r="J91" s="20" t="e">
        <f>J90/I90*100</f>
        <v>#DIV/0!</v>
      </c>
    </row>
    <row r="92" spans="1:10" ht="24">
      <c r="A92" s="126" t="s">
        <v>510</v>
      </c>
      <c r="B92" s="32" t="s">
        <v>10</v>
      </c>
      <c r="C92" s="46"/>
      <c r="D92" s="46"/>
      <c r="E92" s="20"/>
      <c r="F92" s="155"/>
      <c r="G92" s="20"/>
      <c r="H92" s="20"/>
      <c r="I92" s="20"/>
      <c r="J92" s="20"/>
    </row>
    <row r="93" spans="1:10" ht="12.75">
      <c r="A93" s="54" t="s">
        <v>16</v>
      </c>
      <c r="B93" s="32" t="s">
        <v>15</v>
      </c>
      <c r="C93" s="42"/>
      <c r="D93" s="42"/>
      <c r="E93" s="20" t="e">
        <f>E92/C92*100</f>
        <v>#DIV/0!</v>
      </c>
      <c r="F93" s="155" t="e">
        <f>F92/D92*100</f>
        <v>#DIV/0!</v>
      </c>
      <c r="G93" s="20" t="e">
        <f>G92/E92*100</f>
        <v>#DIV/0!</v>
      </c>
      <c r="H93" s="20" t="e">
        <f>H92/G92*100</f>
        <v>#DIV/0!</v>
      </c>
      <c r="I93" s="20" t="e">
        <f>I92/H92*100</f>
        <v>#DIV/0!</v>
      </c>
      <c r="J93" s="20" t="e">
        <f>J92/I92*100</f>
        <v>#DIV/0!</v>
      </c>
    </row>
    <row r="94" spans="1:10" ht="23.25" customHeight="1">
      <c r="A94" s="37" t="s">
        <v>522</v>
      </c>
      <c r="B94" s="32" t="s">
        <v>10</v>
      </c>
      <c r="C94" s="44"/>
      <c r="D94" s="44"/>
      <c r="E94" s="20"/>
      <c r="F94" s="155"/>
      <c r="G94" s="20"/>
      <c r="H94" s="20"/>
      <c r="I94" s="20"/>
      <c r="J94" s="20"/>
    </row>
    <row r="95" spans="1:10" ht="12.75" hidden="1">
      <c r="A95" s="54" t="s">
        <v>16</v>
      </c>
      <c r="B95" s="32" t="s">
        <v>15</v>
      </c>
      <c r="C95" s="42"/>
      <c r="D95" s="42"/>
      <c r="E95" s="20" t="e">
        <f>E94/C94*100</f>
        <v>#DIV/0!</v>
      </c>
      <c r="F95" s="155" t="e">
        <f>F94/D94*100</f>
        <v>#DIV/0!</v>
      </c>
      <c r="G95" s="20" t="e">
        <f>G94/E94*100</f>
        <v>#DIV/0!</v>
      </c>
      <c r="H95" s="20" t="e">
        <f>H94/G94*100</f>
        <v>#DIV/0!</v>
      </c>
      <c r="I95" s="20" t="e">
        <f>I94/H94*100</f>
        <v>#DIV/0!</v>
      </c>
      <c r="J95" s="20" t="e">
        <f>J94/I94*100</f>
        <v>#DIV/0!</v>
      </c>
    </row>
    <row r="96" spans="1:10" ht="24.75" customHeight="1" hidden="1">
      <c r="A96" s="37" t="s">
        <v>511</v>
      </c>
      <c r="B96" s="32" t="s">
        <v>10</v>
      </c>
      <c r="C96" s="45"/>
      <c r="D96" s="45"/>
      <c r="E96" s="20"/>
      <c r="F96" s="155"/>
      <c r="G96" s="20"/>
      <c r="H96" s="20"/>
      <c r="I96" s="20"/>
      <c r="J96" s="20"/>
    </row>
    <row r="97" spans="1:10" ht="18" customHeight="1" hidden="1">
      <c r="A97" s="54" t="s">
        <v>16</v>
      </c>
      <c r="B97" s="32" t="s">
        <v>15</v>
      </c>
      <c r="C97" s="42"/>
      <c r="D97" s="42"/>
      <c r="E97" s="20" t="e">
        <f>E96/C96*100</f>
        <v>#DIV/0!</v>
      </c>
      <c r="F97" s="155" t="e">
        <f>F96/D96*100</f>
        <v>#DIV/0!</v>
      </c>
      <c r="G97" s="20" t="e">
        <f>G96/E96*100</f>
        <v>#DIV/0!</v>
      </c>
      <c r="H97" s="20" t="e">
        <f>H96/G96*100</f>
        <v>#DIV/0!</v>
      </c>
      <c r="I97" s="20" t="e">
        <f>I96/H96*100</f>
        <v>#DIV/0!</v>
      </c>
      <c r="J97" s="20" t="e">
        <f>J96/I96*100</f>
        <v>#DIV/0!</v>
      </c>
    </row>
    <row r="98" spans="1:10" ht="24" hidden="1">
      <c r="A98" s="37" t="s">
        <v>512</v>
      </c>
      <c r="B98" s="32" t="s">
        <v>10</v>
      </c>
      <c r="C98" s="42"/>
      <c r="D98" s="42"/>
      <c r="E98" s="20"/>
      <c r="F98" s="155"/>
      <c r="G98" s="20"/>
      <c r="H98" s="20"/>
      <c r="I98" s="20"/>
      <c r="J98" s="20"/>
    </row>
    <row r="99" spans="1:10" ht="12.75" hidden="1">
      <c r="A99" s="54" t="s">
        <v>16</v>
      </c>
      <c r="B99" s="32" t="s">
        <v>15</v>
      </c>
      <c r="C99" s="42"/>
      <c r="D99" s="42"/>
      <c r="E99" s="20" t="e">
        <f>E98/C98*100</f>
        <v>#DIV/0!</v>
      </c>
      <c r="F99" s="155" t="e">
        <f>F98/D98*100</f>
        <v>#DIV/0!</v>
      </c>
      <c r="G99" s="20" t="e">
        <f>G98/E98*100</f>
        <v>#DIV/0!</v>
      </c>
      <c r="H99" s="20" t="e">
        <f>H98/G98*100</f>
        <v>#DIV/0!</v>
      </c>
      <c r="I99" s="20" t="e">
        <f>I98/H98*100</f>
        <v>#DIV/0!</v>
      </c>
      <c r="J99" s="20" t="e">
        <f>J98/I98*100</f>
        <v>#DIV/0!</v>
      </c>
    </row>
    <row r="100" spans="1:10" ht="24" hidden="1">
      <c r="A100" s="126" t="s">
        <v>514</v>
      </c>
      <c r="B100" s="32" t="s">
        <v>10</v>
      </c>
      <c r="C100" s="44"/>
      <c r="D100" s="44"/>
      <c r="E100" s="20"/>
      <c r="F100" s="155"/>
      <c r="G100" s="20"/>
      <c r="H100" s="20"/>
      <c r="I100" s="20"/>
      <c r="J100" s="20"/>
    </row>
    <row r="101" spans="1:10" ht="12.75" hidden="1">
      <c r="A101" s="54" t="s">
        <v>16</v>
      </c>
      <c r="B101" s="32" t="s">
        <v>15</v>
      </c>
      <c r="C101" s="42"/>
      <c r="D101" s="42"/>
      <c r="E101" s="20" t="e">
        <f>E100/C100*100</f>
        <v>#DIV/0!</v>
      </c>
      <c r="F101" s="155" t="e">
        <f>F100/D100*100</f>
        <v>#DIV/0!</v>
      </c>
      <c r="G101" s="20" t="e">
        <f>G100/E100*100</f>
        <v>#DIV/0!</v>
      </c>
      <c r="H101" s="20" t="e">
        <f>H100/G100*100</f>
        <v>#DIV/0!</v>
      </c>
      <c r="I101" s="20" t="e">
        <f>I100/H100*100</f>
        <v>#DIV/0!</v>
      </c>
      <c r="J101" s="20" t="e">
        <f>J100/I100*100</f>
        <v>#DIV/0!</v>
      </c>
    </row>
    <row r="102" spans="1:10" ht="24">
      <c r="A102" s="37" t="s">
        <v>513</v>
      </c>
      <c r="B102" s="32" t="s">
        <v>10</v>
      </c>
      <c r="C102" s="46"/>
      <c r="D102" s="46"/>
      <c r="E102" s="20"/>
      <c r="F102" s="155"/>
      <c r="G102" s="20"/>
      <c r="H102" s="20"/>
      <c r="I102" s="20"/>
      <c r="J102" s="20"/>
    </row>
    <row r="103" spans="1:10" ht="12.75">
      <c r="A103" s="54" t="s">
        <v>16</v>
      </c>
      <c r="B103" s="32" t="s">
        <v>15</v>
      </c>
      <c r="C103" s="42"/>
      <c r="D103" s="42"/>
      <c r="E103" s="20" t="e">
        <f>E102/C102*100</f>
        <v>#DIV/0!</v>
      </c>
      <c r="F103" s="155" t="e">
        <f>F102/D102*100</f>
        <v>#DIV/0!</v>
      </c>
      <c r="G103" s="20" t="e">
        <f>G102/E102*100</f>
        <v>#DIV/0!</v>
      </c>
      <c r="H103" s="20" t="e">
        <f>H102/G102*100</f>
        <v>#DIV/0!</v>
      </c>
      <c r="I103" s="20" t="e">
        <f>I102/H102*100</f>
        <v>#DIV/0!</v>
      </c>
      <c r="J103" s="20" t="e">
        <f>J102/I102*100</f>
        <v>#DIV/0!</v>
      </c>
    </row>
    <row r="104" spans="1:10" s="144" customFormat="1" ht="36">
      <c r="A104" s="181" t="s">
        <v>515</v>
      </c>
      <c r="B104" s="182" t="s">
        <v>10</v>
      </c>
      <c r="C104" s="160">
        <v>24305.6</v>
      </c>
      <c r="D104" s="160">
        <v>23124.95</v>
      </c>
      <c r="E104" s="155">
        <v>27607.3</v>
      </c>
      <c r="F104" s="155">
        <v>25732.59</v>
      </c>
      <c r="G104" s="155">
        <v>26181.98</v>
      </c>
      <c r="H104" s="155">
        <v>27002.38</v>
      </c>
      <c r="I104" s="155">
        <v>27919.79</v>
      </c>
      <c r="J104" s="155">
        <v>27919.79</v>
      </c>
    </row>
    <row r="105" spans="1:10" ht="12.75">
      <c r="A105" s="54" t="s">
        <v>16</v>
      </c>
      <c r="B105" s="32" t="s">
        <v>15</v>
      </c>
      <c r="C105" s="42"/>
      <c r="D105" s="42"/>
      <c r="E105" s="20">
        <v>107.57</v>
      </c>
      <c r="F105" s="155">
        <f>F104/D104*100</f>
        <v>111.27630546228208</v>
      </c>
      <c r="G105" s="20">
        <v>101.3</v>
      </c>
      <c r="H105" s="20">
        <f>H104/G104*100</f>
        <v>103.13345285574277</v>
      </c>
      <c r="I105" s="20">
        <f>I104/H104*100</f>
        <v>103.39751533013015</v>
      </c>
      <c r="J105" s="20">
        <f>J104/I104*100</f>
        <v>100</v>
      </c>
    </row>
    <row r="106" spans="1:10" ht="12.75">
      <c r="A106" s="37" t="s">
        <v>516</v>
      </c>
      <c r="B106" s="32" t="s">
        <v>10</v>
      </c>
      <c r="C106" s="42"/>
      <c r="D106" s="42"/>
      <c r="E106" s="20"/>
      <c r="F106" s="155"/>
      <c r="G106" s="20"/>
      <c r="H106" s="20"/>
      <c r="I106" s="20"/>
      <c r="J106" s="20"/>
    </row>
    <row r="107" spans="1:10" ht="12.75">
      <c r="A107" s="54" t="s">
        <v>16</v>
      </c>
      <c r="B107" s="32" t="s">
        <v>15</v>
      </c>
      <c r="C107" s="42"/>
      <c r="D107" s="42"/>
      <c r="E107" s="20" t="e">
        <f>E106/C106*100</f>
        <v>#DIV/0!</v>
      </c>
      <c r="F107" s="155" t="e">
        <f>F106/D106*100</f>
        <v>#DIV/0!</v>
      </c>
      <c r="G107" s="20" t="e">
        <f>G106/E106*100</f>
        <v>#DIV/0!</v>
      </c>
      <c r="H107" s="20" t="e">
        <f>H106/G106*100</f>
        <v>#DIV/0!</v>
      </c>
      <c r="I107" s="20" t="e">
        <f>I106/H106*100</f>
        <v>#DIV/0!</v>
      </c>
      <c r="J107" s="20" t="e">
        <f>J106/I106*100</f>
        <v>#DIV/0!</v>
      </c>
    </row>
    <row r="108" spans="1:10" s="145" customFormat="1" ht="36">
      <c r="A108" s="181" t="s">
        <v>517</v>
      </c>
      <c r="B108" s="182" t="s">
        <v>10</v>
      </c>
      <c r="C108" s="157">
        <v>22113</v>
      </c>
      <c r="D108" s="157">
        <v>21114</v>
      </c>
      <c r="E108" s="155">
        <v>29795.3</v>
      </c>
      <c r="F108" s="155">
        <v>29825.3</v>
      </c>
      <c r="G108" s="155">
        <v>30121.3</v>
      </c>
      <c r="H108" s="155">
        <v>30256.3</v>
      </c>
      <c r="I108" s="155">
        <v>30321.2</v>
      </c>
      <c r="J108" s="185">
        <v>30561.3</v>
      </c>
    </row>
    <row r="109" spans="1:10" ht="12.75">
      <c r="A109" s="54" t="s">
        <v>16</v>
      </c>
      <c r="B109" s="32" t="s">
        <v>15</v>
      </c>
      <c r="C109" s="42"/>
      <c r="D109" s="42"/>
      <c r="E109" s="20">
        <f>E108/C108*100</f>
        <v>134.7411025188803</v>
      </c>
      <c r="F109" s="155">
        <f>F108/E108*100</f>
        <v>100.10068702110735</v>
      </c>
      <c r="G109" s="20">
        <f>G108/E108*100</f>
        <v>101.09413229603325</v>
      </c>
      <c r="H109" s="20">
        <f>H108/G108*100</f>
        <v>100.4481878272186</v>
      </c>
      <c r="I109" s="20">
        <f>I108/H108*100</f>
        <v>100.21450078165539</v>
      </c>
      <c r="J109" s="20">
        <f>J108/I108*100</f>
        <v>100.7918552036199</v>
      </c>
    </row>
    <row r="110" spans="1:10" s="146" customFormat="1" ht="36">
      <c r="A110" s="183" t="s">
        <v>518</v>
      </c>
      <c r="B110" s="182" t="s">
        <v>10</v>
      </c>
      <c r="C110" s="157">
        <v>23920.8</v>
      </c>
      <c r="D110" s="157">
        <v>21236.44</v>
      </c>
      <c r="E110" s="155">
        <v>25900</v>
      </c>
      <c r="F110" s="155">
        <v>25900</v>
      </c>
      <c r="G110" s="155">
        <v>26011.3</v>
      </c>
      <c r="H110" s="155">
        <v>26515.86</v>
      </c>
      <c r="I110" s="155">
        <f>H110*103%</f>
        <v>27311.3358</v>
      </c>
      <c r="J110" s="155">
        <f>I110*103%</f>
        <v>28130.675874</v>
      </c>
    </row>
    <row r="111" spans="1:10" ht="12.75">
      <c r="A111" s="54" t="s">
        <v>16</v>
      </c>
      <c r="B111" s="32" t="s">
        <v>15</v>
      </c>
      <c r="C111" s="46"/>
      <c r="D111" s="46"/>
      <c r="E111" s="20">
        <f>E110/C110*100</f>
        <v>108.27397077020835</v>
      </c>
      <c r="F111" s="155">
        <f>F110/E110*100</f>
        <v>100</v>
      </c>
      <c r="G111" s="20">
        <f>G110/E110*100</f>
        <v>100.42972972972973</v>
      </c>
      <c r="H111" s="20">
        <f>H110/G110*100</f>
        <v>101.93977232971825</v>
      </c>
      <c r="I111" s="20">
        <f>I110/H110*100</f>
        <v>103</v>
      </c>
      <c r="J111" s="20">
        <f>J110/I110*100</f>
        <v>103</v>
      </c>
    </row>
    <row r="112" spans="1:10" ht="38.25">
      <c r="A112" s="40" t="s">
        <v>34</v>
      </c>
      <c r="B112" s="32" t="s">
        <v>10</v>
      </c>
      <c r="C112" s="46">
        <f>(C110+C108+C104)/3</f>
        <v>23446.466666666664</v>
      </c>
      <c r="D112" s="46">
        <f>(D110+D108+D104)/3</f>
        <v>21825.13</v>
      </c>
      <c r="E112" s="46">
        <v>27328</v>
      </c>
      <c r="F112" s="160">
        <f>(F110+F108+F104)/3</f>
        <v>27152.63</v>
      </c>
      <c r="G112" s="46">
        <v>19560</v>
      </c>
      <c r="H112" s="46">
        <v>19800</v>
      </c>
      <c r="I112" s="46">
        <v>19985</v>
      </c>
      <c r="J112" s="46">
        <v>20100</v>
      </c>
    </row>
    <row r="113" spans="1:10" ht="12.75">
      <c r="A113" s="54" t="s">
        <v>16</v>
      </c>
      <c r="B113" s="32" t="s">
        <v>15</v>
      </c>
      <c r="C113" s="42"/>
      <c r="D113" s="42"/>
      <c r="E113" s="20">
        <f>E112/C112*100</f>
        <v>116.55487536146171</v>
      </c>
      <c r="F113" s="155">
        <v>101</v>
      </c>
      <c r="G113" s="20">
        <v>101.3</v>
      </c>
      <c r="H113" s="20">
        <f>H112/G112*100</f>
        <v>101.22699386503066</v>
      </c>
      <c r="I113" s="20">
        <f>I112/H112*100</f>
        <v>100.93434343434345</v>
      </c>
      <c r="J113" s="20">
        <f>J112/I112*100</f>
        <v>100.57543157368025</v>
      </c>
    </row>
    <row r="114" spans="1:10" ht="12.75">
      <c r="A114" s="50"/>
      <c r="B114" s="32"/>
      <c r="C114" s="46"/>
      <c r="D114" s="46"/>
      <c r="E114" s="20"/>
      <c r="F114" s="155"/>
      <c r="G114" s="20"/>
      <c r="H114" s="20"/>
      <c r="I114" s="20"/>
      <c r="J114" s="20"/>
    </row>
    <row r="115" spans="1:10" ht="25.5">
      <c r="A115" s="40" t="s">
        <v>31</v>
      </c>
      <c r="B115" s="32" t="s">
        <v>10</v>
      </c>
      <c r="C115" s="46">
        <f>C104</f>
        <v>24305.6</v>
      </c>
      <c r="D115" s="46">
        <f>D104</f>
        <v>23124.95</v>
      </c>
      <c r="E115" s="46">
        <f>E104</f>
        <v>27607.3</v>
      </c>
      <c r="F115" s="160">
        <v>28603.2</v>
      </c>
      <c r="G115" s="46">
        <v>28990.3</v>
      </c>
      <c r="H115" s="46">
        <v>28991.2</v>
      </c>
      <c r="I115" s="46">
        <v>28991.6</v>
      </c>
      <c r="J115" s="46">
        <v>29301.1</v>
      </c>
    </row>
    <row r="116" spans="1:10" ht="12.75">
      <c r="A116" s="54" t="s">
        <v>16</v>
      </c>
      <c r="B116" s="32" t="s">
        <v>15</v>
      </c>
      <c r="C116" s="42"/>
      <c r="D116" s="42"/>
      <c r="E116" s="20">
        <v>107</v>
      </c>
      <c r="F116" s="155">
        <f>F115/D115*100</f>
        <v>123.68978095087772</v>
      </c>
      <c r="G116" s="20">
        <f>G115/E115*100</f>
        <v>105.00954457697782</v>
      </c>
      <c r="H116" s="20">
        <f>H115/G115*100</f>
        <v>100.00310448667314</v>
      </c>
      <c r="I116" s="20">
        <f>I115/H115*100</f>
        <v>100.00137972902121</v>
      </c>
      <c r="J116" s="20">
        <f>J115/I115*100</f>
        <v>101.0675506008637</v>
      </c>
    </row>
    <row r="117" spans="1:10" ht="12.75">
      <c r="A117" s="51"/>
      <c r="B117" s="123"/>
      <c r="C117" s="129"/>
      <c r="D117" s="129"/>
      <c r="E117" s="130"/>
      <c r="F117" s="158"/>
      <c r="G117" s="130"/>
      <c r="H117" s="130"/>
      <c r="I117" s="45"/>
      <c r="J117" s="45"/>
    </row>
    <row r="118" spans="1:10" ht="12.75">
      <c r="A118" s="39" t="s">
        <v>8</v>
      </c>
      <c r="B118" s="34"/>
      <c r="C118" s="45"/>
      <c r="D118" s="29"/>
      <c r="E118" s="45"/>
      <c r="F118" s="158"/>
      <c r="G118" s="45"/>
      <c r="H118" s="45"/>
      <c r="I118" s="45"/>
      <c r="J118" s="45"/>
    </row>
    <row r="119" spans="1:10" ht="12.75">
      <c r="A119" s="39" t="s">
        <v>9</v>
      </c>
      <c r="B119" s="36" t="s">
        <v>11</v>
      </c>
      <c r="C119" s="42">
        <v>23494.2</v>
      </c>
      <c r="D119" s="42">
        <v>3852.88</v>
      </c>
      <c r="E119" s="42">
        <v>20766.5</v>
      </c>
      <c r="F119" s="157">
        <v>4517.35</v>
      </c>
      <c r="G119" s="42">
        <v>19497.7</v>
      </c>
      <c r="H119" s="42">
        <v>20450.14</v>
      </c>
      <c r="I119" s="42">
        <v>20663.63</v>
      </c>
      <c r="J119" s="42">
        <v>21417.78</v>
      </c>
    </row>
    <row r="120" spans="1:10" ht="12.75">
      <c r="A120" s="135" t="s">
        <v>16</v>
      </c>
      <c r="B120" s="36" t="s">
        <v>15</v>
      </c>
      <c r="C120" s="42"/>
      <c r="D120" s="42"/>
      <c r="E120" s="42">
        <f>E119/C119*100</f>
        <v>88.38990048607741</v>
      </c>
      <c r="F120" s="157">
        <v>103.6</v>
      </c>
      <c r="G120" s="42">
        <v>101.9</v>
      </c>
      <c r="H120" s="42">
        <f>H119/G119*100</f>
        <v>104.88488385809606</v>
      </c>
      <c r="I120" s="42">
        <v>102.6</v>
      </c>
      <c r="J120" s="42">
        <v>101.4</v>
      </c>
    </row>
    <row r="121" spans="1:10" ht="12.75">
      <c r="A121" s="34" t="s">
        <v>3</v>
      </c>
      <c r="B121" s="34"/>
      <c r="C121" s="45"/>
      <c r="D121" s="45"/>
      <c r="E121" s="45"/>
      <c r="F121" s="158"/>
      <c r="G121" s="45"/>
      <c r="H121" s="45"/>
      <c r="I121" s="45"/>
      <c r="J121" s="45"/>
    </row>
    <row r="122" spans="1:10" ht="24">
      <c r="A122" s="37" t="s">
        <v>523</v>
      </c>
      <c r="B122" s="32" t="s">
        <v>11</v>
      </c>
      <c r="C122" s="52">
        <f>C12*C67*12/1000</f>
        <v>17945.000640000002</v>
      </c>
      <c r="D122" s="52">
        <f>D12*D67*3/1000</f>
        <v>1772.15922</v>
      </c>
      <c r="E122" s="52">
        <f>E12*E67*12/1000</f>
        <v>14978.779199999999</v>
      </c>
      <c r="F122" s="161">
        <f>F12*F67*3/1000</f>
        <v>2273.0316000000003</v>
      </c>
      <c r="G122" s="52">
        <f>G12*G67*12/1000</f>
        <v>15387.2748</v>
      </c>
      <c r="H122" s="52">
        <f>H12*H67*12/1000</f>
        <v>15803.145600000002</v>
      </c>
      <c r="I122" s="52">
        <f>I12*I67*12/1000</f>
        <v>15804.286080000002</v>
      </c>
      <c r="J122" s="52">
        <f>J12*J67*12/1000</f>
        <v>15329.16</v>
      </c>
    </row>
    <row r="123" spans="1:10" ht="12.75">
      <c r="A123" s="142" t="s">
        <v>16</v>
      </c>
      <c r="B123" s="140" t="s">
        <v>15</v>
      </c>
      <c r="C123" s="52"/>
      <c r="D123" s="52"/>
      <c r="E123" s="42">
        <f>E122/C122*100</f>
        <v>83.47048573858395</v>
      </c>
      <c r="F123" s="157">
        <f>F122/D122*100</f>
        <v>128.26339610726401</v>
      </c>
      <c r="G123" s="42">
        <f>G122/E122*100</f>
        <v>102.72716217086636</v>
      </c>
      <c r="H123" s="42">
        <f>H122/G122*100</f>
        <v>102.70269300708144</v>
      </c>
      <c r="I123" s="42">
        <v>101.3</v>
      </c>
      <c r="J123" s="42">
        <v>100.02</v>
      </c>
    </row>
    <row r="124" spans="1:10" ht="48">
      <c r="A124" s="37" t="s">
        <v>504</v>
      </c>
      <c r="B124" s="32" t="s">
        <v>11</v>
      </c>
      <c r="C124" s="52">
        <f>C14*C69*12/1000</f>
        <v>0</v>
      </c>
      <c r="D124" s="52">
        <f>D14*D69*3/1000</f>
        <v>0</v>
      </c>
      <c r="E124" s="52">
        <f>E14*E69*12/1000</f>
        <v>0</v>
      </c>
      <c r="F124" s="161">
        <f>F14*F69*3/1000</f>
        <v>0</v>
      </c>
      <c r="G124" s="52">
        <f>G14*G69*12/1000</f>
        <v>0</v>
      </c>
      <c r="H124" s="52">
        <f>H14*H69*12/1000</f>
        <v>0</v>
      </c>
      <c r="I124" s="52">
        <f>I14*I69*12/1000</f>
        <v>0</v>
      </c>
      <c r="J124" s="52">
        <f>J14*J69*12/1000</f>
        <v>0</v>
      </c>
    </row>
    <row r="125" spans="1:10" ht="12.75">
      <c r="A125" s="142" t="s">
        <v>16</v>
      </c>
      <c r="B125" s="140" t="s">
        <v>15</v>
      </c>
      <c r="C125" s="52"/>
      <c r="D125" s="52"/>
      <c r="E125" s="42" t="e">
        <f>E124/C124*100</f>
        <v>#DIV/0!</v>
      </c>
      <c r="F125" s="157" t="e">
        <f>F124/D124*100</f>
        <v>#DIV/0!</v>
      </c>
      <c r="G125" s="42" t="e">
        <f>G124/E124*100</f>
        <v>#DIV/0!</v>
      </c>
      <c r="H125" s="42" t="e">
        <f>H124/G124*100</f>
        <v>#DIV/0!</v>
      </c>
      <c r="I125" s="42" t="e">
        <f>I124/H124*100</f>
        <v>#DIV/0!</v>
      </c>
      <c r="J125" s="42" t="e">
        <f>J124/I124*100</f>
        <v>#DIV/0!</v>
      </c>
    </row>
    <row r="126" spans="1:10" ht="12.75">
      <c r="A126" s="37" t="s">
        <v>505</v>
      </c>
      <c r="B126" s="32" t="s">
        <v>11</v>
      </c>
      <c r="C126" s="52">
        <f>C16*C71*12/1000</f>
        <v>0</v>
      </c>
      <c r="D126" s="52">
        <f>D16*D71*3/1000</f>
        <v>0</v>
      </c>
      <c r="E126" s="52">
        <f>E16*E71*12/1000</f>
        <v>0</v>
      </c>
      <c r="F126" s="161">
        <f>F16*F71*3/1000</f>
        <v>0</v>
      </c>
      <c r="G126" s="52">
        <f>G16*G71*12/1000</f>
        <v>0</v>
      </c>
      <c r="H126" s="52">
        <f>H16*H71*12/1000</f>
        <v>0</v>
      </c>
      <c r="I126" s="52">
        <f>I16*I71*12/1000</f>
        <v>0</v>
      </c>
      <c r="J126" s="52">
        <f>J16*J71*12/1000</f>
        <v>0</v>
      </c>
    </row>
    <row r="127" spans="1:10" ht="12.75">
      <c r="A127" s="142" t="s">
        <v>16</v>
      </c>
      <c r="B127" s="140" t="s">
        <v>15</v>
      </c>
      <c r="C127" s="52"/>
      <c r="D127" s="52"/>
      <c r="E127" s="42" t="e">
        <f>E126/C126*100</f>
        <v>#DIV/0!</v>
      </c>
      <c r="F127" s="157" t="e">
        <f>F126/D126*100</f>
        <v>#DIV/0!</v>
      </c>
      <c r="G127" s="42" t="e">
        <f>G126/E126*100</f>
        <v>#DIV/0!</v>
      </c>
      <c r="H127" s="42" t="e">
        <f>H126/G126*100</f>
        <v>#DIV/0!</v>
      </c>
      <c r="I127" s="42" t="e">
        <f>I126/H126*100</f>
        <v>#DIV/0!</v>
      </c>
      <c r="J127" s="42" t="e">
        <f>J126/I126*100</f>
        <v>#DIV/0!</v>
      </c>
    </row>
    <row r="128" spans="1:10" ht="12.75">
      <c r="A128" s="37" t="s">
        <v>519</v>
      </c>
      <c r="B128" s="32" t="s">
        <v>11</v>
      </c>
      <c r="C128" s="52">
        <f>C18*C73*12/1000</f>
        <v>0</v>
      </c>
      <c r="D128" s="52">
        <f>D18*D73*3/1000</f>
        <v>0</v>
      </c>
      <c r="E128" s="52">
        <f>E18*E73*12/1000</f>
        <v>0</v>
      </c>
      <c r="F128" s="161">
        <f>F18*F73*3/1000</f>
        <v>0</v>
      </c>
      <c r="G128" s="52">
        <f>G18*G73*12/1000</f>
        <v>0</v>
      </c>
      <c r="H128" s="52">
        <f>H18*H73*12/1000</f>
        <v>0</v>
      </c>
      <c r="I128" s="52">
        <f>I18*I73*12/1000</f>
        <v>0</v>
      </c>
      <c r="J128" s="52">
        <f>J18*J73*12/1000</f>
        <v>0</v>
      </c>
    </row>
    <row r="129" spans="1:10" ht="12.75">
      <c r="A129" s="142" t="s">
        <v>16</v>
      </c>
      <c r="B129" s="140" t="s">
        <v>15</v>
      </c>
      <c r="C129" s="52"/>
      <c r="D129" s="52"/>
      <c r="E129" s="42" t="e">
        <f>E128/C128*100</f>
        <v>#DIV/0!</v>
      </c>
      <c r="F129" s="157" t="e">
        <f>F128/D128*100</f>
        <v>#DIV/0!</v>
      </c>
      <c r="G129" s="42" t="e">
        <f>G128/E128*100</f>
        <v>#DIV/0!</v>
      </c>
      <c r="H129" s="42" t="e">
        <f>H128/G128*100</f>
        <v>#DIV/0!</v>
      </c>
      <c r="I129" s="42" t="e">
        <f>I128/H128*100</f>
        <v>#DIV/0!</v>
      </c>
      <c r="J129" s="42" t="e">
        <f>J128/I128*100</f>
        <v>#DIV/0!</v>
      </c>
    </row>
    <row r="130" spans="1:10" ht="12.75">
      <c r="A130" s="37" t="s">
        <v>520</v>
      </c>
      <c r="B130" s="32" t="s">
        <v>11</v>
      </c>
      <c r="C130" s="95">
        <f>C20*C75*12/1000</f>
        <v>0</v>
      </c>
      <c r="D130" s="95">
        <f>D20*D75*3/1000</f>
        <v>0</v>
      </c>
      <c r="E130" s="95">
        <f>E20*E75*12/1000</f>
        <v>0</v>
      </c>
      <c r="F130" s="161">
        <f>F20*F75*3/1000</f>
        <v>0</v>
      </c>
      <c r="G130" s="95">
        <f>G20*G75*12/1000</f>
        <v>0</v>
      </c>
      <c r="H130" s="95">
        <f>H20*H75*12/1000</f>
        <v>0</v>
      </c>
      <c r="I130" s="95">
        <f>I20*I75*12/1000</f>
        <v>0</v>
      </c>
      <c r="J130" s="95">
        <f>J20*J75*12/1000</f>
        <v>0</v>
      </c>
    </row>
    <row r="131" spans="1:10" ht="12.75">
      <c r="A131" s="142" t="s">
        <v>16</v>
      </c>
      <c r="B131" s="140" t="s">
        <v>15</v>
      </c>
      <c r="C131" s="95"/>
      <c r="D131" s="95"/>
      <c r="E131" s="42" t="e">
        <f>E130/C130*100</f>
        <v>#DIV/0!</v>
      </c>
      <c r="F131" s="157" t="e">
        <f>F130/D130*100</f>
        <v>#DIV/0!</v>
      </c>
      <c r="G131" s="42" t="e">
        <f>G130/E130*100</f>
        <v>#DIV/0!</v>
      </c>
      <c r="H131" s="42" t="e">
        <f>H130/G130*100</f>
        <v>#DIV/0!</v>
      </c>
      <c r="I131" s="42" t="e">
        <f>I130/H130*100</f>
        <v>#DIV/0!</v>
      </c>
      <c r="J131" s="42" t="e">
        <f>J130/I130*100</f>
        <v>#DIV/0!</v>
      </c>
    </row>
    <row r="132" spans="1:10" ht="36">
      <c r="A132" s="37" t="s">
        <v>506</v>
      </c>
      <c r="B132" s="32" t="s">
        <v>11</v>
      </c>
      <c r="C132" s="52">
        <f>C22*C77*12/1000</f>
        <v>323.196</v>
      </c>
      <c r="D132" s="52">
        <f>D22*D77*3/1000</f>
        <v>80.799</v>
      </c>
      <c r="E132" s="52">
        <f>E22*E77*12/1000</f>
        <v>355.692</v>
      </c>
      <c r="F132" s="161">
        <f>F22*F77*3/1000</f>
        <v>88.923</v>
      </c>
      <c r="G132" s="52">
        <f>G22*G77*12/1000</f>
        <v>357.204</v>
      </c>
      <c r="H132" s="52">
        <f>H22*H77*12/1000</f>
        <v>367.92</v>
      </c>
      <c r="I132" s="52">
        <f>I22*I77*12/1000</f>
        <v>378.96</v>
      </c>
      <c r="J132" s="52">
        <f>J22*J77*12/1000</f>
        <v>378.96</v>
      </c>
    </row>
    <row r="133" spans="1:10" ht="12.75">
      <c r="A133" s="142" t="s">
        <v>16</v>
      </c>
      <c r="B133" s="140" t="s">
        <v>15</v>
      </c>
      <c r="C133" s="52"/>
      <c r="D133" s="52"/>
      <c r="E133" s="42">
        <f>E132/C132*100</f>
        <v>110.05457988341438</v>
      </c>
      <c r="F133" s="157">
        <f>F132/D132*100</f>
        <v>110.05457988341438</v>
      </c>
      <c r="G133" s="42">
        <f>G132/E132*100</f>
        <v>100.42508687291252</v>
      </c>
      <c r="H133" s="42">
        <f>H132/G132*100</f>
        <v>102.99996640575134</v>
      </c>
      <c r="I133" s="42">
        <f>I132/H132*100</f>
        <v>103.0006523157208</v>
      </c>
      <c r="J133" s="42">
        <f>J132/I132*100</f>
        <v>100</v>
      </c>
    </row>
    <row r="134" spans="1:10" ht="48">
      <c r="A134" s="37" t="s">
        <v>507</v>
      </c>
      <c r="B134" s="32" t="s">
        <v>11</v>
      </c>
      <c r="C134" s="52">
        <f>C24*C79*12/1000</f>
        <v>0</v>
      </c>
      <c r="D134" s="52">
        <f>D24*D79*3/1000</f>
        <v>0</v>
      </c>
      <c r="E134" s="52">
        <f>E24*E79*12/1000</f>
        <v>0</v>
      </c>
      <c r="F134" s="161">
        <f>F24*F79*3/1000</f>
        <v>0</v>
      </c>
      <c r="G134" s="52">
        <f>G24*G79*12/1000</f>
        <v>0</v>
      </c>
      <c r="H134" s="52">
        <f>H24*H79*12/1000</f>
        <v>0</v>
      </c>
      <c r="I134" s="52">
        <f>I24*I79*12/1000</f>
        <v>0</v>
      </c>
      <c r="J134" s="52">
        <f>J24*J79*12/1000</f>
        <v>0</v>
      </c>
    </row>
    <row r="135" spans="1:10" ht="12.75">
      <c r="A135" s="142" t="s">
        <v>16</v>
      </c>
      <c r="B135" s="140" t="s">
        <v>15</v>
      </c>
      <c r="C135" s="52"/>
      <c r="D135" s="52"/>
      <c r="E135" s="42" t="e">
        <f>E134/C134*100</f>
        <v>#DIV/0!</v>
      </c>
      <c r="F135" s="157" t="e">
        <f>F134/D134*100</f>
        <v>#DIV/0!</v>
      </c>
      <c r="G135" s="42" t="e">
        <f>G134/E134*100</f>
        <v>#DIV/0!</v>
      </c>
      <c r="H135" s="42" t="e">
        <f>H134/G134*100</f>
        <v>#DIV/0!</v>
      </c>
      <c r="I135" s="42" t="e">
        <f>I134/H134*100</f>
        <v>#DIV/0!</v>
      </c>
      <c r="J135" s="42" t="e">
        <f>J134/I134*100</f>
        <v>#DIV/0!</v>
      </c>
    </row>
    <row r="136" spans="1:10" ht="12.75">
      <c r="A136" s="37" t="s">
        <v>521</v>
      </c>
      <c r="B136" s="32" t="s">
        <v>11</v>
      </c>
      <c r="C136" s="52">
        <f>C26*C81*12/1000</f>
        <v>0</v>
      </c>
      <c r="D136" s="52">
        <f>D26*D81*3/1000</f>
        <v>0</v>
      </c>
      <c r="E136" s="52">
        <f>E26*E81*12/1000</f>
        <v>0</v>
      </c>
      <c r="F136" s="161">
        <f>F26*F81*3/1000</f>
        <v>0</v>
      </c>
      <c r="G136" s="52">
        <f>G26*G81*12/1000</f>
        <v>0</v>
      </c>
      <c r="H136" s="52">
        <f>H26*H81*12/1000</f>
        <v>0</v>
      </c>
      <c r="I136" s="52">
        <f>I26*I81*12/1000</f>
        <v>0</v>
      </c>
      <c r="J136" s="52">
        <f>J26*J81*12/1000</f>
        <v>0</v>
      </c>
    </row>
    <row r="137" spans="1:10" ht="12.75">
      <c r="A137" s="142" t="s">
        <v>16</v>
      </c>
      <c r="B137" s="140" t="s">
        <v>15</v>
      </c>
      <c r="C137" s="52"/>
      <c r="D137" s="52"/>
      <c r="E137" s="42" t="e">
        <f>E136/C136*100</f>
        <v>#DIV/0!</v>
      </c>
      <c r="F137" s="157" t="e">
        <f>F136/D136*100</f>
        <v>#DIV/0!</v>
      </c>
      <c r="G137" s="42" t="e">
        <f>G136/E136*100</f>
        <v>#DIV/0!</v>
      </c>
      <c r="H137" s="42" t="e">
        <f>H136/G136*100</f>
        <v>#DIV/0!</v>
      </c>
      <c r="I137" s="42" t="e">
        <f>I136/H136*100</f>
        <v>#DIV/0!</v>
      </c>
      <c r="J137" s="42" t="e">
        <f>J136/I136*100</f>
        <v>#DIV/0!</v>
      </c>
    </row>
    <row r="138" spans="1:10" ht="36">
      <c r="A138" s="37" t="s">
        <v>508</v>
      </c>
      <c r="B138" s="32" t="s">
        <v>11</v>
      </c>
      <c r="C138" s="52">
        <f>C28*C83*12/1000</f>
        <v>372</v>
      </c>
      <c r="D138" s="52">
        <f>D28*D83*3/1000</f>
        <v>0</v>
      </c>
      <c r="E138" s="52">
        <f>E28*E83*12/1000</f>
        <v>0</v>
      </c>
      <c r="F138" s="161">
        <f>F28*F83*3/1000</f>
        <v>0</v>
      </c>
      <c r="G138" s="52">
        <f>G28*G83*12/1000</f>
        <v>0</v>
      </c>
      <c r="H138" s="52">
        <f>H28*H83*12/1000</f>
        <v>0</v>
      </c>
      <c r="I138" s="52">
        <f>I28*I83*12/1000</f>
        <v>0</v>
      </c>
      <c r="J138" s="52">
        <f>J28*J83*12/1000</f>
        <v>0</v>
      </c>
    </row>
    <row r="139" spans="1:10" ht="12.75">
      <c r="A139" s="142" t="s">
        <v>16</v>
      </c>
      <c r="B139" s="140" t="s">
        <v>15</v>
      </c>
      <c r="C139" s="52"/>
      <c r="D139" s="52"/>
      <c r="E139" s="42">
        <f>E138/C138*100</f>
        <v>0</v>
      </c>
      <c r="F139" s="157" t="e">
        <f>F138/D138*100</f>
        <v>#DIV/0!</v>
      </c>
      <c r="G139" s="42" t="e">
        <f>G138/E138*100</f>
        <v>#DIV/0!</v>
      </c>
      <c r="H139" s="42" t="e">
        <f>H138/G138*100</f>
        <v>#DIV/0!</v>
      </c>
      <c r="I139" s="42" t="e">
        <f>I138/H138*100</f>
        <v>#DIV/0!</v>
      </c>
      <c r="J139" s="42" t="e">
        <f>J138/I138*100</f>
        <v>#DIV/0!</v>
      </c>
    </row>
    <row r="140" spans="1:10" ht="12.75">
      <c r="A140" s="37" t="s">
        <v>29</v>
      </c>
      <c r="B140" s="32"/>
      <c r="C140" s="52"/>
      <c r="D140" s="52"/>
      <c r="E140" s="52"/>
      <c r="F140" s="161"/>
      <c r="G140" s="52"/>
      <c r="H140" s="52"/>
      <c r="I140" s="52"/>
      <c r="J140" s="52"/>
    </row>
    <row r="141" spans="1:10" ht="49.5" customHeight="1">
      <c r="A141" s="53" t="s">
        <v>524</v>
      </c>
      <c r="B141" s="32" t="s">
        <v>11</v>
      </c>
      <c r="C141" s="52">
        <f>C31*C86*12/1000</f>
        <v>0</v>
      </c>
      <c r="D141" s="52">
        <f>D31*D86*3/1000</f>
        <v>0</v>
      </c>
      <c r="E141" s="52">
        <f>E31*E86*12/1000</f>
        <v>0</v>
      </c>
      <c r="F141" s="161">
        <f>F31*F86*3/1000</f>
        <v>0</v>
      </c>
      <c r="G141" s="52">
        <f>G31*G86*12/1000</f>
        <v>0</v>
      </c>
      <c r="H141" s="52">
        <f>H31*H86*12/1000</f>
        <v>0</v>
      </c>
      <c r="I141" s="52">
        <f>I31*I86*12/1000</f>
        <v>0</v>
      </c>
      <c r="J141" s="52">
        <f>J31*J86*12/1000</f>
        <v>0</v>
      </c>
    </row>
    <row r="142" spans="1:10" ht="24" customHeight="1">
      <c r="A142" s="142" t="s">
        <v>16</v>
      </c>
      <c r="B142" s="137" t="s">
        <v>15</v>
      </c>
      <c r="C142" s="52"/>
      <c r="D142" s="52"/>
      <c r="E142" s="42" t="e">
        <f>E141/C141*100</f>
        <v>#DIV/0!</v>
      </c>
      <c r="F142" s="157" t="e">
        <f>F141/D141*100</f>
        <v>#DIV/0!</v>
      </c>
      <c r="G142" s="42" t="e">
        <f>G141/E141*100</f>
        <v>#DIV/0!</v>
      </c>
      <c r="H142" s="42" t="e">
        <f>H141/G141*100</f>
        <v>#DIV/0!</v>
      </c>
      <c r="I142" s="42" t="e">
        <f>I141/H141*100</f>
        <v>#DIV/0!</v>
      </c>
      <c r="J142" s="42" t="e">
        <f>J141/I141*100</f>
        <v>#DIV/0!</v>
      </c>
    </row>
    <row r="143" spans="1:10" ht="36">
      <c r="A143" s="37" t="s">
        <v>525</v>
      </c>
      <c r="B143" s="32" t="s">
        <v>11</v>
      </c>
      <c r="C143" s="52">
        <f>C33*C88*12/1000</f>
        <v>0</v>
      </c>
      <c r="D143" s="52">
        <f>D33*D88*3/1000</f>
        <v>0</v>
      </c>
      <c r="E143" s="52">
        <f>E33*E88*12/1000</f>
        <v>0</v>
      </c>
      <c r="F143" s="161">
        <f>F33*F88*3/1000</f>
        <v>0</v>
      </c>
      <c r="G143" s="52">
        <f>G33*G88*12/1000</f>
        <v>0</v>
      </c>
      <c r="H143" s="52">
        <f>H33*H88*12/1000</f>
        <v>0</v>
      </c>
      <c r="I143" s="52">
        <f>I33*I88*12/1000</f>
        <v>0</v>
      </c>
      <c r="J143" s="52">
        <f>J33*J88*12/1000</f>
        <v>0</v>
      </c>
    </row>
    <row r="144" spans="1:10" ht="12.75">
      <c r="A144" s="142" t="s">
        <v>16</v>
      </c>
      <c r="B144" s="140" t="s">
        <v>15</v>
      </c>
      <c r="C144" s="52"/>
      <c r="D144" s="52"/>
      <c r="E144" s="42" t="e">
        <f>E143/C143*100</f>
        <v>#DIV/0!</v>
      </c>
      <c r="F144" s="157" t="e">
        <f>F143/D143*100</f>
        <v>#DIV/0!</v>
      </c>
      <c r="G144" s="42" t="e">
        <f>G143/E143*100</f>
        <v>#DIV/0!</v>
      </c>
      <c r="H144" s="42" t="e">
        <f>H143/G143*100</f>
        <v>#DIV/0!</v>
      </c>
      <c r="I144" s="42" t="e">
        <f>I143/H143*100</f>
        <v>#DIV/0!</v>
      </c>
      <c r="J144" s="42" t="e">
        <f>J143/I143*100</f>
        <v>#DIV/0!</v>
      </c>
    </row>
    <row r="145" spans="1:10" ht="12.75">
      <c r="A145" s="37" t="s">
        <v>509</v>
      </c>
      <c r="B145" s="32" t="s">
        <v>11</v>
      </c>
      <c r="C145" s="52">
        <f>C35*C90*12/1000</f>
        <v>0</v>
      </c>
      <c r="D145" s="52">
        <f>D35*D90*3/1000</f>
        <v>0</v>
      </c>
      <c r="E145" s="52">
        <f>E35*E90*12/1000</f>
        <v>0</v>
      </c>
      <c r="F145" s="161">
        <f>F35*F90*3/1000</f>
        <v>0</v>
      </c>
      <c r="G145" s="52">
        <f>G35*G90*12/1000</f>
        <v>0</v>
      </c>
      <c r="H145" s="52">
        <f>H35*H90*12/1000</f>
        <v>0</v>
      </c>
      <c r="I145" s="52">
        <f>I35*I90*12/1000</f>
        <v>0</v>
      </c>
      <c r="J145" s="52">
        <f>J35*J90*12/1000</f>
        <v>0</v>
      </c>
    </row>
    <row r="146" spans="1:10" ht="12.75">
      <c r="A146" s="142" t="s">
        <v>16</v>
      </c>
      <c r="B146" s="140" t="s">
        <v>15</v>
      </c>
      <c r="C146" s="52"/>
      <c r="D146" s="52"/>
      <c r="E146" s="42" t="e">
        <f>E145/C145*100</f>
        <v>#DIV/0!</v>
      </c>
      <c r="F146" s="157" t="e">
        <f>F145/D145*100</f>
        <v>#DIV/0!</v>
      </c>
      <c r="G146" s="42" t="e">
        <f>G145/E145*100</f>
        <v>#DIV/0!</v>
      </c>
      <c r="H146" s="42" t="e">
        <f>H145/G145*100</f>
        <v>#DIV/0!</v>
      </c>
      <c r="I146" s="42" t="e">
        <f>I145/H145*100</f>
        <v>#DIV/0!</v>
      </c>
      <c r="J146" s="42" t="e">
        <f>J145/I145*100</f>
        <v>#DIV/0!</v>
      </c>
    </row>
    <row r="147" spans="1:10" ht="24">
      <c r="A147" s="37" t="s">
        <v>510</v>
      </c>
      <c r="B147" s="32" t="s">
        <v>11</v>
      </c>
      <c r="C147" s="52">
        <f>C37*C92*12/1000</f>
        <v>0</v>
      </c>
      <c r="D147" s="52">
        <f>D37*D92*3/1000</f>
        <v>0</v>
      </c>
      <c r="E147" s="52">
        <f>E37*E92*12/1000</f>
        <v>0</v>
      </c>
      <c r="F147" s="161">
        <f>F37*F92*3/1000</f>
        <v>0</v>
      </c>
      <c r="G147" s="52">
        <f>G37*G92*12/1000</f>
        <v>0</v>
      </c>
      <c r="H147" s="52">
        <f>H37*H92*12/1000</f>
        <v>0</v>
      </c>
      <c r="I147" s="52">
        <f>I37*I92*12/1000</f>
        <v>0</v>
      </c>
      <c r="J147" s="52">
        <f>J37*J92*12/1000</f>
        <v>0</v>
      </c>
    </row>
    <row r="148" spans="1:10" ht="12.75">
      <c r="A148" s="142" t="s">
        <v>16</v>
      </c>
      <c r="B148" s="140" t="s">
        <v>15</v>
      </c>
      <c r="C148" s="52"/>
      <c r="D148" s="52"/>
      <c r="E148" s="42" t="e">
        <f>E147/C147*100</f>
        <v>#DIV/0!</v>
      </c>
      <c r="F148" s="157" t="e">
        <f>F147/D147*100</f>
        <v>#DIV/0!</v>
      </c>
      <c r="G148" s="42" t="e">
        <f>G147/E147*100</f>
        <v>#DIV/0!</v>
      </c>
      <c r="H148" s="42" t="e">
        <f>H147/G147*100</f>
        <v>#DIV/0!</v>
      </c>
      <c r="I148" s="42" t="e">
        <f>I147/H147*100</f>
        <v>#DIV/0!</v>
      </c>
      <c r="J148" s="42" t="e">
        <f>J147/I147*100</f>
        <v>#DIV/0!</v>
      </c>
    </row>
    <row r="149" spans="1:10" ht="24">
      <c r="A149" s="37" t="s">
        <v>522</v>
      </c>
      <c r="B149" s="32" t="s">
        <v>11</v>
      </c>
      <c r="C149" s="52">
        <f>C39*C94*12/1000</f>
        <v>0</v>
      </c>
      <c r="D149" s="52">
        <f>D39*D94*3/1000</f>
        <v>0</v>
      </c>
      <c r="E149" s="52">
        <f>E39*E94*12/1000</f>
        <v>0</v>
      </c>
      <c r="F149" s="161">
        <f>F39*F94*3/1000</f>
        <v>0</v>
      </c>
      <c r="G149" s="52">
        <f>G39*G94*12/1000</f>
        <v>0</v>
      </c>
      <c r="H149" s="52">
        <f>H39*H94*12/1000</f>
        <v>0</v>
      </c>
      <c r="I149" s="52">
        <f>I39*I94*12/1000</f>
        <v>0</v>
      </c>
      <c r="J149" s="52">
        <f>J39*J94*12/1000</f>
        <v>0</v>
      </c>
    </row>
    <row r="150" spans="1:10" ht="12.75">
      <c r="A150" s="142" t="s">
        <v>16</v>
      </c>
      <c r="B150" s="140" t="s">
        <v>15</v>
      </c>
      <c r="C150" s="52"/>
      <c r="D150" s="52"/>
      <c r="E150" s="42" t="e">
        <f>E149/C149*100</f>
        <v>#DIV/0!</v>
      </c>
      <c r="F150" s="157" t="e">
        <f>F149/D149*100</f>
        <v>#DIV/0!</v>
      </c>
      <c r="G150" s="42" t="e">
        <f>G149/E149*100</f>
        <v>#DIV/0!</v>
      </c>
      <c r="H150" s="42" t="e">
        <f>H149/G149*100</f>
        <v>#DIV/0!</v>
      </c>
      <c r="I150" s="42" t="e">
        <f>I149/H149*100</f>
        <v>#DIV/0!</v>
      </c>
      <c r="J150" s="42" t="e">
        <f>J149/I149*100</f>
        <v>#DIV/0!</v>
      </c>
    </row>
    <row r="151" spans="1:10" ht="12.75">
      <c r="A151" s="37" t="s">
        <v>511</v>
      </c>
      <c r="B151" s="32" t="s">
        <v>11</v>
      </c>
      <c r="C151" s="52">
        <f>C41*C96*12/1000</f>
        <v>0</v>
      </c>
      <c r="D151" s="52">
        <f>D41*D96*3/1000</f>
        <v>0</v>
      </c>
      <c r="E151" s="52">
        <f>E41*E96*12/1000</f>
        <v>0</v>
      </c>
      <c r="F151" s="161">
        <f>F41*F96*3/1000</f>
        <v>0</v>
      </c>
      <c r="G151" s="52">
        <f>G41*G96*12/1000</f>
        <v>0</v>
      </c>
      <c r="H151" s="52">
        <f>H41*H96*12/1000</f>
        <v>0</v>
      </c>
      <c r="I151" s="52">
        <f>I41*I96*12/1000</f>
        <v>0</v>
      </c>
      <c r="J151" s="52">
        <f>J41*J96*12/1000</f>
        <v>0</v>
      </c>
    </row>
    <row r="152" spans="1:10" ht="12.75">
      <c r="A152" s="142" t="s">
        <v>16</v>
      </c>
      <c r="B152" s="140" t="s">
        <v>15</v>
      </c>
      <c r="C152" s="52"/>
      <c r="D152" s="52"/>
      <c r="E152" s="42" t="e">
        <f>E151/C151*100</f>
        <v>#DIV/0!</v>
      </c>
      <c r="F152" s="157" t="e">
        <f>F151/D151*100</f>
        <v>#DIV/0!</v>
      </c>
      <c r="G152" s="42" t="e">
        <f>G151/E151*100</f>
        <v>#DIV/0!</v>
      </c>
      <c r="H152" s="42" t="e">
        <f>H151/G151*100</f>
        <v>#DIV/0!</v>
      </c>
      <c r="I152" s="42" t="e">
        <f>I151/H151*100</f>
        <v>#DIV/0!</v>
      </c>
      <c r="J152" s="42" t="e">
        <f>J151/I151*100</f>
        <v>#DIV/0!</v>
      </c>
    </row>
    <row r="153" spans="1:10" ht="24">
      <c r="A153" s="37" t="s">
        <v>512</v>
      </c>
      <c r="B153" s="32" t="s">
        <v>11</v>
      </c>
      <c r="C153" s="52">
        <f>C43*C98*12/1000</f>
        <v>0</v>
      </c>
      <c r="D153" s="52">
        <f>D43*D98*3/1000</f>
        <v>0</v>
      </c>
      <c r="E153" s="52">
        <f>E43*E98*12/1000</f>
        <v>0</v>
      </c>
      <c r="F153" s="161">
        <f>F43*F98*3/1000</f>
        <v>0</v>
      </c>
      <c r="G153" s="52">
        <f>G43*G98*12/1000</f>
        <v>0</v>
      </c>
      <c r="H153" s="52">
        <f>H43*H98*12/1000</f>
        <v>0</v>
      </c>
      <c r="I153" s="52">
        <f>I43*I98*12/1000</f>
        <v>0</v>
      </c>
      <c r="J153" s="52">
        <f>J43*J98*12/1000</f>
        <v>0</v>
      </c>
    </row>
    <row r="154" spans="1:10" ht="12.75">
      <c r="A154" s="142" t="s">
        <v>16</v>
      </c>
      <c r="B154" s="140" t="s">
        <v>15</v>
      </c>
      <c r="C154" s="52"/>
      <c r="D154" s="52"/>
      <c r="E154" s="42" t="e">
        <f>E153/C153*100</f>
        <v>#DIV/0!</v>
      </c>
      <c r="F154" s="157" t="e">
        <f>F153/D153*100</f>
        <v>#DIV/0!</v>
      </c>
      <c r="G154" s="42" t="e">
        <f>G153/E153*100</f>
        <v>#DIV/0!</v>
      </c>
      <c r="H154" s="42" t="e">
        <f>H153/G153*100</f>
        <v>#DIV/0!</v>
      </c>
      <c r="I154" s="42" t="e">
        <f>I153/H153*100</f>
        <v>#DIV/0!</v>
      </c>
      <c r="J154" s="42" t="e">
        <f>J153/I153*100</f>
        <v>#DIV/0!</v>
      </c>
    </row>
    <row r="155" spans="1:10" ht="24">
      <c r="A155" s="37" t="s">
        <v>514</v>
      </c>
      <c r="B155" s="32" t="s">
        <v>11</v>
      </c>
      <c r="C155" s="52">
        <f>C45*C100*12/1000</f>
        <v>0</v>
      </c>
      <c r="D155" s="52">
        <f>D45*D100*3/1000</f>
        <v>0</v>
      </c>
      <c r="E155" s="52">
        <f>E45*E100*12/1000</f>
        <v>0</v>
      </c>
      <c r="F155" s="161">
        <f>F45*F100*3/1000</f>
        <v>0</v>
      </c>
      <c r="G155" s="52">
        <f>G45*G100*12/1000</f>
        <v>0</v>
      </c>
      <c r="H155" s="52">
        <f>H45*H100*12/1000</f>
        <v>0</v>
      </c>
      <c r="I155" s="52">
        <f>I45*I100*12/1000</f>
        <v>0</v>
      </c>
      <c r="J155" s="52">
        <f>J45*J100*12/1000</f>
        <v>0</v>
      </c>
    </row>
    <row r="156" spans="1:10" ht="12.75">
      <c r="A156" s="142" t="s">
        <v>16</v>
      </c>
      <c r="B156" s="140" t="s">
        <v>15</v>
      </c>
      <c r="C156" s="52"/>
      <c r="D156" s="52"/>
      <c r="E156" s="42" t="e">
        <f>E155/C155*100</f>
        <v>#DIV/0!</v>
      </c>
      <c r="F156" s="157" t="e">
        <f>F155/D155*100</f>
        <v>#DIV/0!</v>
      </c>
      <c r="G156" s="42" t="e">
        <f>G155/E155*100</f>
        <v>#DIV/0!</v>
      </c>
      <c r="H156" s="42" t="e">
        <f>H155/G155*100</f>
        <v>#DIV/0!</v>
      </c>
      <c r="I156" s="42" t="e">
        <f>I155/H155*100</f>
        <v>#DIV/0!</v>
      </c>
      <c r="J156" s="42" t="e">
        <f>J155/I155*100</f>
        <v>#DIV/0!</v>
      </c>
    </row>
    <row r="157" spans="1:10" ht="24">
      <c r="A157" s="37" t="s">
        <v>513</v>
      </c>
      <c r="B157" s="32" t="s">
        <v>11</v>
      </c>
      <c r="C157" s="52">
        <f>C47*C102*12/1000</f>
        <v>0</v>
      </c>
      <c r="D157" s="52">
        <f>D47*D102*3/1000</f>
        <v>0</v>
      </c>
      <c r="E157" s="52">
        <f>E47*E102*12/1000</f>
        <v>0</v>
      </c>
      <c r="F157" s="161">
        <f>F47*F102*3/1000</f>
        <v>0</v>
      </c>
      <c r="G157" s="52">
        <f>G47*G102*12/1000</f>
        <v>0</v>
      </c>
      <c r="H157" s="52">
        <f>H47*H102*12/1000</f>
        <v>0</v>
      </c>
      <c r="I157" s="52">
        <f>I47*I102*12/1000</f>
        <v>0</v>
      </c>
      <c r="J157" s="52">
        <f>J47*J102*12/1000</f>
        <v>0</v>
      </c>
    </row>
    <row r="158" spans="1:10" ht="12.75">
      <c r="A158" s="142" t="s">
        <v>16</v>
      </c>
      <c r="B158" s="140" t="s">
        <v>15</v>
      </c>
      <c r="C158" s="52"/>
      <c r="D158" s="52"/>
      <c r="E158" s="42" t="e">
        <f>E157/C157*100</f>
        <v>#DIV/0!</v>
      </c>
      <c r="F158" s="157" t="e">
        <f>F157/D157*100</f>
        <v>#DIV/0!</v>
      </c>
      <c r="G158" s="42" t="e">
        <f>G157/E157*100</f>
        <v>#DIV/0!</v>
      </c>
      <c r="H158" s="42" t="e">
        <f>H157/G157*100</f>
        <v>#DIV/0!</v>
      </c>
      <c r="I158" s="42" t="e">
        <f>I157/H157*100</f>
        <v>#DIV/0!</v>
      </c>
      <c r="J158" s="42" t="e">
        <f>J157/I157*100</f>
        <v>#DIV/0!</v>
      </c>
    </row>
    <row r="159" spans="1:10" ht="36">
      <c r="A159" s="37" t="s">
        <v>515</v>
      </c>
      <c r="B159" s="32" t="s">
        <v>11</v>
      </c>
      <c r="C159" s="52">
        <f>C49*C104*12/1000</f>
        <v>2625.0047999999997</v>
      </c>
      <c r="D159" s="52">
        <f>D49*D104*3/1000</f>
        <v>554.9988000000001</v>
      </c>
      <c r="E159" s="52">
        <f>E49*E104*12/1000</f>
        <v>2650.3008</v>
      </c>
      <c r="F159" s="161">
        <f>F49*F104*3/1000</f>
        <v>617.58216</v>
      </c>
      <c r="G159" s="52">
        <f>G49*G104*12/1000</f>
        <v>2513.47008</v>
      </c>
      <c r="H159" s="52">
        <f>H49*H104*12/1000</f>
        <v>2592.2284799999998</v>
      </c>
      <c r="I159" s="52">
        <f>I49*I104*12/1000</f>
        <v>2680.2998399999997</v>
      </c>
      <c r="J159" s="52">
        <f>J49*J104*12/1000</f>
        <v>2680.2998399999997</v>
      </c>
    </row>
    <row r="160" spans="1:10" ht="12.75">
      <c r="A160" s="142" t="s">
        <v>16</v>
      </c>
      <c r="B160" s="140" t="s">
        <v>15</v>
      </c>
      <c r="C160" s="52"/>
      <c r="D160" s="52"/>
      <c r="E160" s="42">
        <f>E159/C159*100</f>
        <v>100.96365538074446</v>
      </c>
      <c r="F160" s="157">
        <f>F159/D159*100</f>
        <v>111.27630546228207</v>
      </c>
      <c r="G160" s="42">
        <v>102.6</v>
      </c>
      <c r="H160" s="42">
        <f>H159/G159*100</f>
        <v>103.13345285574276</v>
      </c>
      <c r="I160" s="42">
        <f>I159/H159*100</f>
        <v>103.39751533013015</v>
      </c>
      <c r="J160" s="42">
        <f>J159/I159*100</f>
        <v>100</v>
      </c>
    </row>
    <row r="161" spans="1:10" ht="12.75">
      <c r="A161" s="37" t="s">
        <v>516</v>
      </c>
      <c r="B161" s="32" t="s">
        <v>11</v>
      </c>
      <c r="C161" s="52">
        <f>C51*C106*12/1000</f>
        <v>0</v>
      </c>
      <c r="D161" s="52">
        <f>D51*D106*3/1000</f>
        <v>0</v>
      </c>
      <c r="E161" s="52">
        <f>E51*E106*12/1000</f>
        <v>0</v>
      </c>
      <c r="F161" s="161">
        <f>F51*F106*3/1000</f>
        <v>0</v>
      </c>
      <c r="G161" s="52">
        <f>G51*G106*12/1000</f>
        <v>0</v>
      </c>
      <c r="H161" s="52">
        <f>H51*H106*12/1000</f>
        <v>0</v>
      </c>
      <c r="I161" s="52">
        <f>I51*I106*12/1000</f>
        <v>0</v>
      </c>
      <c r="J161" s="52">
        <f>J51*J106*12/1000</f>
        <v>0</v>
      </c>
    </row>
    <row r="162" spans="1:10" ht="12.75">
      <c r="A162" s="142" t="s">
        <v>16</v>
      </c>
      <c r="B162" s="140" t="s">
        <v>15</v>
      </c>
      <c r="C162" s="52"/>
      <c r="D162" s="52"/>
      <c r="E162" s="42" t="e">
        <f>E161/C161*100</f>
        <v>#DIV/0!</v>
      </c>
      <c r="F162" s="157" t="e">
        <f>F161/D161*100</f>
        <v>#DIV/0!</v>
      </c>
      <c r="G162" s="42" t="e">
        <f>G161/E161*100</f>
        <v>#DIV/0!</v>
      </c>
      <c r="H162" s="42" t="e">
        <f>H161/G161*100</f>
        <v>#DIV/0!</v>
      </c>
      <c r="I162" s="42" t="e">
        <f>I161/H161*100</f>
        <v>#DIV/0!</v>
      </c>
      <c r="J162" s="42" t="e">
        <f>J161/I161*100</f>
        <v>#DIV/0!</v>
      </c>
    </row>
    <row r="163" spans="1:10" ht="36">
      <c r="A163" s="37" t="s">
        <v>517</v>
      </c>
      <c r="B163" s="32" t="s">
        <v>11</v>
      </c>
      <c r="C163" s="52">
        <f>C53*C108*12/1000</f>
        <v>1326.78</v>
      </c>
      <c r="D163" s="52">
        <f>D53*D108*3/1000</f>
        <v>253.368</v>
      </c>
      <c r="E163" s="52">
        <f>E53*E108*12/1000</f>
        <v>1430.1743999999999</v>
      </c>
      <c r="F163" s="161">
        <f>F53*F108*3/1000</f>
        <v>357.9036</v>
      </c>
      <c r="G163" s="52">
        <f>G53*G108*12/1000</f>
        <v>1445.8224</v>
      </c>
      <c r="H163" s="52">
        <f>H53*H108*12/1000</f>
        <v>1452.3023999999998</v>
      </c>
      <c r="I163" s="52">
        <f>I53*I108*12/1000</f>
        <v>1455.4176</v>
      </c>
      <c r="J163" s="52">
        <f>J53*J108*12/1000</f>
        <v>1466.9424</v>
      </c>
    </row>
    <row r="164" spans="1:10" ht="12.75">
      <c r="A164" s="142" t="s">
        <v>16</v>
      </c>
      <c r="B164" s="140" t="s">
        <v>15</v>
      </c>
      <c r="C164" s="52"/>
      <c r="D164" s="52"/>
      <c r="E164" s="42">
        <f>E163/C163*100</f>
        <v>107.79288201510424</v>
      </c>
      <c r="F164" s="157">
        <f>F163/D163*100</f>
        <v>141.25840674434025</v>
      </c>
      <c r="G164" s="42">
        <f>G163/E163*100</f>
        <v>101.09413229603328</v>
      </c>
      <c r="H164" s="42">
        <f>H163/G163*100</f>
        <v>100.4481878272186</v>
      </c>
      <c r="I164" s="42">
        <f>I163/H163*100</f>
        <v>100.21450078165542</v>
      </c>
      <c r="J164" s="42">
        <f>J163/I163*100</f>
        <v>100.7918552036199</v>
      </c>
    </row>
    <row r="165" spans="1:10" ht="36">
      <c r="A165" s="37" t="s">
        <v>518</v>
      </c>
      <c r="B165" s="32" t="s">
        <v>11</v>
      </c>
      <c r="C165" s="52">
        <f>C55*C110*12/1000</f>
        <v>861.1487999999999</v>
      </c>
      <c r="D165" s="52">
        <f>D55*D110*3/1000</f>
        <v>191.12795999999997</v>
      </c>
      <c r="E165" s="52">
        <f>E55*E110*12/1000</f>
        <v>932.4</v>
      </c>
      <c r="F165" s="161">
        <f>F55*F110*3/1000</f>
        <v>233.1</v>
      </c>
      <c r="G165" s="52">
        <f>G55*G110*12/1000</f>
        <v>936.4068</v>
      </c>
      <c r="H165" s="52">
        <f>H55*H110*12/1000</f>
        <v>954.57096</v>
      </c>
      <c r="I165" s="52">
        <f>I55*I110*12/1000</f>
        <v>983.2080888</v>
      </c>
      <c r="J165" s="52">
        <f>J55*J110*12/1000</f>
        <v>1012.7043314639999</v>
      </c>
    </row>
    <row r="166" spans="1:10" ht="12.75">
      <c r="A166" s="142" t="s">
        <v>16</v>
      </c>
      <c r="B166" s="140" t="s">
        <v>15</v>
      </c>
      <c r="C166" s="52"/>
      <c r="D166" s="52"/>
      <c r="E166" s="42">
        <f>E165/C165*100</f>
        <v>108.27397077020835</v>
      </c>
      <c r="F166" s="157">
        <f>F165/D165*100</f>
        <v>121.96017788292201</v>
      </c>
      <c r="G166" s="42">
        <f>G165/E165*100</f>
        <v>100.42972972972973</v>
      </c>
      <c r="H166" s="42">
        <f>H165/G165*100</f>
        <v>101.93977232971825</v>
      </c>
      <c r="I166" s="42">
        <f>I165/H165*100</f>
        <v>103</v>
      </c>
      <c r="J166" s="42">
        <f>J165/I165*100</f>
        <v>102.99999999999999</v>
      </c>
    </row>
    <row r="167" spans="1:10" ht="38.25">
      <c r="A167" s="40" t="s">
        <v>35</v>
      </c>
      <c r="B167" s="32" t="s">
        <v>11</v>
      </c>
      <c r="C167" s="52">
        <v>5104.33</v>
      </c>
      <c r="D167" s="52">
        <v>1213.42</v>
      </c>
      <c r="E167" s="52">
        <v>4169.66</v>
      </c>
      <c r="F167" s="161">
        <v>1423.18</v>
      </c>
      <c r="G167" s="52">
        <v>4224.18</v>
      </c>
      <c r="H167" s="52">
        <v>4276.8</v>
      </c>
      <c r="I167" s="52">
        <v>4316.76</v>
      </c>
      <c r="J167" s="52">
        <v>4341.6</v>
      </c>
    </row>
    <row r="168" spans="1:10" ht="12.75">
      <c r="A168" s="143" t="s">
        <v>16</v>
      </c>
      <c r="B168" s="140" t="s">
        <v>15</v>
      </c>
      <c r="C168" s="52"/>
      <c r="D168" s="52"/>
      <c r="E168" s="42">
        <f>E167/C167*100</f>
        <v>81.68868392129819</v>
      </c>
      <c r="F168" s="157">
        <f>F167/D167*100</f>
        <v>117.286677325246</v>
      </c>
      <c r="G168" s="42">
        <f>G167/E167*100</f>
        <v>101.30754066278786</v>
      </c>
      <c r="H168" s="42">
        <f>H167/G167*100</f>
        <v>101.24568555317244</v>
      </c>
      <c r="I168" s="42">
        <f>I167/H167*100</f>
        <v>100.93434343434345</v>
      </c>
      <c r="J168" s="42">
        <f>J167/I167*100</f>
        <v>100.57543157368028</v>
      </c>
    </row>
    <row r="169" spans="1:10" ht="12.75">
      <c r="A169" s="50"/>
      <c r="B169" s="32"/>
      <c r="C169" s="45"/>
      <c r="D169" s="52"/>
      <c r="E169" s="52"/>
      <c r="F169" s="161"/>
      <c r="G169" s="45"/>
      <c r="H169" s="45"/>
      <c r="I169" s="45"/>
      <c r="J169" s="45"/>
    </row>
    <row r="170" spans="1:10" ht="25.5">
      <c r="A170" s="40" t="s">
        <v>32</v>
      </c>
      <c r="B170" s="32" t="s">
        <v>11</v>
      </c>
      <c r="C170" s="52">
        <f>C60*C115*12/1000</f>
        <v>2625.0047999999997</v>
      </c>
      <c r="D170" s="52">
        <f>D60*D115*3/1000</f>
        <v>554.9988000000001</v>
      </c>
      <c r="E170" s="52">
        <f>E60*E115*12/1000</f>
        <v>2650.3008</v>
      </c>
      <c r="F170" s="161">
        <v>617.58</v>
      </c>
      <c r="G170" s="52">
        <v>2732.3</v>
      </c>
      <c r="H170" s="52">
        <v>2742.3</v>
      </c>
      <c r="I170" s="52">
        <f>I60*I115*12/1000</f>
        <v>2783.1935999999996</v>
      </c>
      <c r="J170" s="52">
        <f>J60*J115*12/1000</f>
        <v>2812.9055999999996</v>
      </c>
    </row>
    <row r="171" spans="1:10" ht="12.75">
      <c r="A171" s="143" t="s">
        <v>16</v>
      </c>
      <c r="B171" s="140" t="s">
        <v>15</v>
      </c>
      <c r="C171" s="52"/>
      <c r="D171" s="52"/>
      <c r="E171" s="42">
        <v>113.58</v>
      </c>
      <c r="F171" s="157">
        <v>111.28</v>
      </c>
      <c r="G171" s="42">
        <f>G170/E170*100</f>
        <v>103.09395824051369</v>
      </c>
      <c r="H171" s="42">
        <f>H170/G170*100</f>
        <v>100.36599202137393</v>
      </c>
      <c r="I171" s="42">
        <f>I170/H170*100</f>
        <v>101.49121540312873</v>
      </c>
      <c r="J171" s="42">
        <f>J170/I170*100</f>
        <v>101.0675506008637</v>
      </c>
    </row>
    <row r="172" spans="1:10" ht="12.75">
      <c r="A172" s="33"/>
      <c r="B172" s="47"/>
      <c r="C172" s="24"/>
      <c r="D172" s="24"/>
      <c r="E172" s="24"/>
      <c r="F172" s="162"/>
      <c r="G172" s="24"/>
      <c r="H172" s="24"/>
      <c r="I172" s="24"/>
      <c r="J172" s="24"/>
    </row>
    <row r="173" spans="1:10" ht="12.75">
      <c r="A173" s="48" t="s">
        <v>23</v>
      </c>
      <c r="B173" s="47"/>
      <c r="C173" s="24"/>
      <c r="D173" s="24"/>
      <c r="E173" s="24"/>
      <c r="F173" s="162"/>
      <c r="G173" s="24"/>
      <c r="H173" s="24"/>
      <c r="I173" s="24"/>
      <c r="J173" s="24"/>
    </row>
    <row r="174" spans="2:10" ht="12.75">
      <c r="B174" s="47"/>
      <c r="C174" s="24"/>
      <c r="D174" s="24"/>
      <c r="E174" s="24"/>
      <c r="F174" s="162"/>
      <c r="G174" s="24"/>
      <c r="H174" s="24"/>
      <c r="I174" s="24"/>
      <c r="J174" s="24"/>
    </row>
    <row r="175" spans="2:10" ht="12.75">
      <c r="B175" s="47"/>
      <c r="C175" s="24"/>
      <c r="D175" s="24"/>
      <c r="E175" s="24"/>
      <c r="F175" s="162"/>
      <c r="G175" s="24"/>
      <c r="H175" s="24"/>
      <c r="I175" s="24"/>
      <c r="J175" s="24"/>
    </row>
    <row r="176" spans="2:10" ht="12.75">
      <c r="B176" s="47"/>
      <c r="C176" s="24"/>
      <c r="D176" s="24"/>
      <c r="E176" s="24"/>
      <c r="F176" s="162"/>
      <c r="G176" s="24"/>
      <c r="H176" s="24"/>
      <c r="I176" s="24"/>
      <c r="J176" s="24"/>
    </row>
    <row r="177" spans="2:10" ht="12.75">
      <c r="B177" s="47"/>
      <c r="C177" s="24"/>
      <c r="D177" s="24"/>
      <c r="E177" s="24"/>
      <c r="F177" s="162"/>
      <c r="G177" s="24"/>
      <c r="H177" s="24"/>
      <c r="I177" s="24"/>
      <c r="J177" s="24"/>
    </row>
    <row r="178" spans="1:10" ht="12.75">
      <c r="A178" s="48"/>
      <c r="B178" s="47"/>
      <c r="C178" s="24"/>
      <c r="D178" s="24"/>
      <c r="E178" s="24"/>
      <c r="F178" s="162"/>
      <c r="G178" s="24"/>
      <c r="H178" s="24"/>
      <c r="I178" s="24"/>
      <c r="J178" s="24"/>
    </row>
    <row r="179" spans="1:10" ht="12.75">
      <c r="A179" s="5"/>
      <c r="B179" s="5"/>
      <c r="C179" s="25"/>
      <c r="D179" s="25"/>
      <c r="E179" s="25"/>
      <c r="F179" s="163"/>
      <c r="G179" s="25"/>
      <c r="H179" s="25"/>
      <c r="I179" s="81" t="s">
        <v>40</v>
      </c>
      <c r="J179" s="25"/>
    </row>
    <row r="180" spans="1:11" ht="15">
      <c r="A180" s="5"/>
      <c r="B180" s="49" t="s">
        <v>19</v>
      </c>
      <c r="C180" s="25"/>
      <c r="D180" s="26"/>
      <c r="E180" s="22"/>
      <c r="F180" s="164"/>
      <c r="G180" s="22"/>
      <c r="H180" s="22"/>
      <c r="I180" s="22"/>
      <c r="J180" s="22"/>
      <c r="K180" s="5"/>
    </row>
    <row r="181" spans="1:11" ht="13.5" thickBot="1">
      <c r="A181" s="66"/>
      <c r="B181" s="66"/>
      <c r="C181" s="22"/>
      <c r="D181" s="22"/>
      <c r="E181" s="22"/>
      <c r="F181" s="164"/>
      <c r="G181" s="22"/>
      <c r="H181" s="22"/>
      <c r="I181" s="22"/>
      <c r="J181" s="22"/>
      <c r="K181" s="5"/>
    </row>
    <row r="182" spans="1:11" ht="13.5" thickBot="1">
      <c r="A182" s="12"/>
      <c r="B182" s="65" t="s">
        <v>14</v>
      </c>
      <c r="C182" s="2" t="s">
        <v>0</v>
      </c>
      <c r="D182" s="2" t="s">
        <v>0</v>
      </c>
      <c r="E182" s="2" t="s">
        <v>0</v>
      </c>
      <c r="F182" s="149" t="s">
        <v>0</v>
      </c>
      <c r="G182" s="2" t="s">
        <v>1</v>
      </c>
      <c r="H182" s="8"/>
      <c r="I182" s="9" t="s">
        <v>5</v>
      </c>
      <c r="J182" s="10"/>
      <c r="K182" s="5"/>
    </row>
    <row r="183" spans="1:11" ht="12.75">
      <c r="A183" s="3" t="s">
        <v>2</v>
      </c>
      <c r="B183" s="3" t="s">
        <v>12</v>
      </c>
      <c r="C183" s="3" t="s">
        <v>480</v>
      </c>
      <c r="D183" s="57" t="s">
        <v>49</v>
      </c>
      <c r="E183" s="3" t="s">
        <v>502</v>
      </c>
      <c r="F183" s="150" t="s">
        <v>49</v>
      </c>
      <c r="G183" s="3" t="s">
        <v>503</v>
      </c>
      <c r="H183" s="3" t="s">
        <v>526</v>
      </c>
      <c r="I183" s="3" t="s">
        <v>527</v>
      </c>
      <c r="J183" s="3" t="s">
        <v>528</v>
      </c>
      <c r="K183" s="5"/>
    </row>
    <row r="184" spans="1:10" ht="13.5" thickBot="1">
      <c r="A184" s="4"/>
      <c r="B184" s="4" t="s">
        <v>13</v>
      </c>
      <c r="C184" s="59" t="s">
        <v>17</v>
      </c>
      <c r="D184" s="59" t="s">
        <v>502</v>
      </c>
      <c r="E184" s="59" t="s">
        <v>17</v>
      </c>
      <c r="F184" s="151" t="s">
        <v>503</v>
      </c>
      <c r="G184" s="61"/>
      <c r="H184" s="62"/>
      <c r="I184" s="6"/>
      <c r="J184" s="6"/>
    </row>
    <row r="185" spans="1:10" ht="12.75">
      <c r="A185" s="1"/>
      <c r="B185" s="1"/>
      <c r="C185" s="23"/>
      <c r="D185" s="23"/>
      <c r="E185" s="23"/>
      <c r="F185" s="165"/>
      <c r="G185" s="23"/>
      <c r="H185" s="23"/>
      <c r="I185" s="23"/>
      <c r="J185" s="23"/>
    </row>
    <row r="186" spans="1:10" ht="12.75">
      <c r="A186" s="11" t="s">
        <v>20</v>
      </c>
      <c r="B186" s="3"/>
      <c r="C186" s="21"/>
      <c r="D186" s="27"/>
      <c r="E186" s="21"/>
      <c r="F186" s="166"/>
      <c r="G186" s="21"/>
      <c r="H186" s="21"/>
      <c r="I186" s="21"/>
      <c r="J186" s="21"/>
    </row>
    <row r="187" spans="1:10" ht="13.5" thickBot="1">
      <c r="A187" s="11" t="s">
        <v>24</v>
      </c>
      <c r="B187" s="16" t="s">
        <v>18</v>
      </c>
      <c r="C187" s="21">
        <v>51</v>
      </c>
      <c r="D187" s="201">
        <v>47</v>
      </c>
      <c r="E187" s="21">
        <v>50</v>
      </c>
      <c r="F187" s="166">
        <v>51</v>
      </c>
      <c r="G187" s="21">
        <v>51</v>
      </c>
      <c r="H187" s="21">
        <v>52</v>
      </c>
      <c r="I187" s="21">
        <v>52</v>
      </c>
      <c r="J187" s="21">
        <v>52</v>
      </c>
    </row>
    <row r="188" spans="1:10" ht="12.75">
      <c r="A188" s="17" t="s">
        <v>27</v>
      </c>
      <c r="B188" s="17"/>
      <c r="C188" s="195"/>
      <c r="D188" s="167"/>
      <c r="E188" s="167"/>
      <c r="F188" s="167"/>
      <c r="G188" s="167"/>
      <c r="H188" s="167"/>
      <c r="I188" s="167"/>
      <c r="J188" s="167"/>
    </row>
    <row r="189" spans="1:10" ht="12.75">
      <c r="A189" s="19" t="s">
        <v>21</v>
      </c>
      <c r="B189" s="18" t="s">
        <v>18</v>
      </c>
      <c r="C189" s="136"/>
      <c r="D189" s="196"/>
      <c r="E189" s="168"/>
      <c r="F189" s="168"/>
      <c r="G189" s="168"/>
      <c r="H189" s="168"/>
      <c r="I189" s="168"/>
      <c r="J189" s="168"/>
    </row>
    <row r="190" spans="1:10" ht="12.75">
      <c r="A190" s="188" t="s">
        <v>529</v>
      </c>
      <c r="B190" s="140" t="s">
        <v>18</v>
      </c>
      <c r="C190" s="155">
        <v>21</v>
      </c>
      <c r="D190" s="200">
        <v>20</v>
      </c>
      <c r="E190" s="155">
        <v>20</v>
      </c>
      <c r="F190" s="155">
        <v>22</v>
      </c>
      <c r="G190" s="155">
        <v>22</v>
      </c>
      <c r="H190" s="155">
        <v>22</v>
      </c>
      <c r="I190" s="155">
        <v>22</v>
      </c>
      <c r="J190" s="155">
        <v>22</v>
      </c>
    </row>
    <row r="191" spans="1:10" ht="12.75">
      <c r="A191" s="188" t="s">
        <v>530</v>
      </c>
      <c r="B191" s="140" t="s">
        <v>18</v>
      </c>
      <c r="C191" s="155">
        <v>17</v>
      </c>
      <c r="D191" s="200">
        <v>13</v>
      </c>
      <c r="E191" s="155">
        <v>16</v>
      </c>
      <c r="F191" s="155">
        <v>16</v>
      </c>
      <c r="G191" s="155">
        <v>16</v>
      </c>
      <c r="H191" s="155">
        <v>15</v>
      </c>
      <c r="I191" s="155">
        <v>15</v>
      </c>
      <c r="J191" s="155">
        <v>15</v>
      </c>
    </row>
    <row r="192" spans="1:10" ht="12.75">
      <c r="A192" s="188" t="s">
        <v>533</v>
      </c>
      <c r="B192" s="140" t="s">
        <v>18</v>
      </c>
      <c r="C192" s="155">
        <v>0</v>
      </c>
      <c r="D192" s="200">
        <v>0</v>
      </c>
      <c r="E192" s="155">
        <v>0</v>
      </c>
      <c r="F192" s="155">
        <v>0</v>
      </c>
      <c r="G192" s="155">
        <v>0</v>
      </c>
      <c r="H192" s="155">
        <v>0</v>
      </c>
      <c r="I192" s="155">
        <v>0</v>
      </c>
      <c r="J192" s="155">
        <v>0</v>
      </c>
    </row>
    <row r="193" spans="1:10" ht="12.75">
      <c r="A193" s="188" t="s">
        <v>531</v>
      </c>
      <c r="B193" s="140" t="s">
        <v>18</v>
      </c>
      <c r="C193" s="155">
        <v>5</v>
      </c>
      <c r="D193" s="200">
        <v>6</v>
      </c>
      <c r="E193" s="155">
        <v>6</v>
      </c>
      <c r="F193" s="155">
        <v>5</v>
      </c>
      <c r="G193" s="155">
        <v>5</v>
      </c>
      <c r="H193" s="155">
        <v>7</v>
      </c>
      <c r="I193" s="155">
        <v>7</v>
      </c>
      <c r="J193" s="155">
        <v>7</v>
      </c>
    </row>
    <row r="194" spans="1:10" ht="12.75">
      <c r="A194" s="188" t="s">
        <v>532</v>
      </c>
      <c r="B194" s="140" t="s">
        <v>18</v>
      </c>
      <c r="C194" s="155">
        <v>8</v>
      </c>
      <c r="D194" s="200">
        <v>8</v>
      </c>
      <c r="E194" s="155">
        <v>8</v>
      </c>
      <c r="F194" s="155">
        <v>8</v>
      </c>
      <c r="G194" s="155">
        <v>8</v>
      </c>
      <c r="H194" s="155">
        <v>8</v>
      </c>
      <c r="I194" s="155">
        <v>8</v>
      </c>
      <c r="J194" s="155">
        <v>8</v>
      </c>
    </row>
    <row r="195" spans="1:10" ht="12.75">
      <c r="A195" s="189" t="s">
        <v>48</v>
      </c>
      <c r="B195" s="202" t="s">
        <v>10</v>
      </c>
      <c r="C195" s="155"/>
      <c r="D195" s="203"/>
      <c r="E195" s="155"/>
      <c r="F195" s="155"/>
      <c r="G195" s="155"/>
      <c r="H195" s="155"/>
      <c r="I195" s="155"/>
      <c r="J195" s="155"/>
    </row>
    <row r="196" spans="1:10" ht="12.75">
      <c r="A196" s="188" t="s">
        <v>26</v>
      </c>
      <c r="B196" s="204"/>
      <c r="C196" s="20">
        <v>17020.46</v>
      </c>
      <c r="D196" s="20">
        <v>11704.42</v>
      </c>
      <c r="E196" s="20">
        <v>22808.2</v>
      </c>
      <c r="F196" s="20">
        <v>16292.88</v>
      </c>
      <c r="G196" s="20">
        <v>23676.32</v>
      </c>
      <c r="H196" s="20">
        <v>23922.64</v>
      </c>
      <c r="I196" s="20">
        <v>23960.58</v>
      </c>
      <c r="J196" s="20">
        <v>24303.52</v>
      </c>
    </row>
    <row r="197" spans="1:10" ht="12.75">
      <c r="A197" s="188" t="s">
        <v>529</v>
      </c>
      <c r="B197" s="202" t="s">
        <v>10</v>
      </c>
      <c r="C197" s="155">
        <v>22140.6</v>
      </c>
      <c r="D197" s="156">
        <v>21960.3</v>
      </c>
      <c r="E197" s="155">
        <v>36518.5</v>
      </c>
      <c r="F197" s="155">
        <v>20500</v>
      </c>
      <c r="G197" s="155">
        <v>37613.6</v>
      </c>
      <c r="H197" s="155">
        <v>37813.2</v>
      </c>
      <c r="I197" s="155">
        <v>37902.5</v>
      </c>
      <c r="J197" s="155">
        <v>37906.7</v>
      </c>
    </row>
    <row r="198" spans="1:10" ht="12.75">
      <c r="A198" s="205" t="s">
        <v>22</v>
      </c>
      <c r="B198" s="202" t="s">
        <v>15</v>
      </c>
      <c r="C198" s="155"/>
      <c r="D198" s="155"/>
      <c r="E198" s="155">
        <v>106.3</v>
      </c>
      <c r="F198" s="155">
        <v>101.2</v>
      </c>
      <c r="G198" s="155">
        <v>101.6</v>
      </c>
      <c r="H198" s="155">
        <v>101.5</v>
      </c>
      <c r="I198" s="155">
        <v>100.8</v>
      </c>
      <c r="J198" s="155">
        <v>102.6</v>
      </c>
    </row>
    <row r="199" spans="1:10" ht="12.75">
      <c r="A199" s="188" t="s">
        <v>530</v>
      </c>
      <c r="B199" s="202" t="s">
        <v>10</v>
      </c>
      <c r="C199" s="155">
        <v>18373</v>
      </c>
      <c r="D199" s="156">
        <v>18235.6</v>
      </c>
      <c r="E199" s="155">
        <v>20401.3</v>
      </c>
      <c r="F199" s="155">
        <v>13408.8</v>
      </c>
      <c r="G199" s="155">
        <v>21563.2</v>
      </c>
      <c r="H199" s="155">
        <v>21682.3</v>
      </c>
      <c r="I199" s="155">
        <v>21752.6</v>
      </c>
      <c r="J199" s="155">
        <v>22153.6</v>
      </c>
    </row>
    <row r="200" spans="1:10" ht="12.75">
      <c r="A200" s="205" t="s">
        <v>22</v>
      </c>
      <c r="B200" s="202" t="s">
        <v>15</v>
      </c>
      <c r="C200" s="155"/>
      <c r="D200" s="203"/>
      <c r="E200" s="155">
        <v>102.8</v>
      </c>
      <c r="F200" s="155">
        <v>84.6</v>
      </c>
      <c r="G200" s="155">
        <v>102.9</v>
      </c>
      <c r="H200" s="155">
        <v>103.1</v>
      </c>
      <c r="I200" s="155">
        <v>103.3</v>
      </c>
      <c r="J200" s="155">
        <v>103.4</v>
      </c>
    </row>
    <row r="201" spans="1:10" ht="12.75">
      <c r="A201" s="188" t="s">
        <v>533</v>
      </c>
      <c r="B201" s="140" t="s">
        <v>10</v>
      </c>
      <c r="C201" s="154">
        <v>0</v>
      </c>
      <c r="D201" s="206">
        <v>0</v>
      </c>
      <c r="E201" s="154">
        <v>0</v>
      </c>
      <c r="F201" s="154">
        <v>0</v>
      </c>
      <c r="G201" s="154">
        <v>0</v>
      </c>
      <c r="H201" s="154">
        <v>0</v>
      </c>
      <c r="I201" s="154">
        <v>0</v>
      </c>
      <c r="J201" s="154">
        <v>0</v>
      </c>
    </row>
    <row r="202" spans="1:10" ht="12.75">
      <c r="A202" s="54" t="s">
        <v>22</v>
      </c>
      <c r="B202" s="140" t="s">
        <v>15</v>
      </c>
      <c r="C202" s="155"/>
      <c r="D202" s="155"/>
      <c r="E202" s="155">
        <v>102.6</v>
      </c>
      <c r="F202" s="155">
        <v>103.5</v>
      </c>
      <c r="G202" s="155">
        <v>102.3</v>
      </c>
      <c r="H202" s="155">
        <v>102.5</v>
      </c>
      <c r="I202" s="155">
        <v>102.6</v>
      </c>
      <c r="J202" s="155">
        <v>102.7</v>
      </c>
    </row>
    <row r="203" spans="1:10" ht="12.75">
      <c r="A203" s="188" t="s">
        <v>531</v>
      </c>
      <c r="B203" s="140" t="s">
        <v>10</v>
      </c>
      <c r="C203" s="155">
        <v>20283.08</v>
      </c>
      <c r="D203" s="206">
        <v>18326.2</v>
      </c>
      <c r="E203" s="155">
        <v>29513.9</v>
      </c>
      <c r="F203" s="155">
        <v>18952.4</v>
      </c>
      <c r="G203" s="155">
        <v>30213.6</v>
      </c>
      <c r="H203" s="155">
        <v>31126.5</v>
      </c>
      <c r="I203" s="155">
        <v>31156.2</v>
      </c>
      <c r="J203" s="155">
        <v>32156.2</v>
      </c>
    </row>
    <row r="204" spans="1:10" ht="12.75">
      <c r="A204" s="205" t="s">
        <v>22</v>
      </c>
      <c r="B204" s="140" t="s">
        <v>15</v>
      </c>
      <c r="C204" s="155"/>
      <c r="D204" s="206"/>
      <c r="E204" s="155">
        <v>104.3</v>
      </c>
      <c r="F204" s="155">
        <v>101.5</v>
      </c>
      <c r="G204" s="155">
        <v>102.4</v>
      </c>
      <c r="H204" s="155">
        <v>102.6</v>
      </c>
      <c r="I204" s="155">
        <v>102.8</v>
      </c>
      <c r="J204" s="155">
        <v>102.9</v>
      </c>
    </row>
    <row r="205" spans="1:10" ht="12.75">
      <c r="A205" s="188" t="s">
        <v>532</v>
      </c>
      <c r="B205" s="207" t="s">
        <v>10</v>
      </c>
      <c r="C205" s="31">
        <v>24305.6</v>
      </c>
      <c r="D205" s="31">
        <v>23124.95</v>
      </c>
      <c r="E205" s="31">
        <v>27607.3</v>
      </c>
      <c r="F205" s="156">
        <v>28603.2</v>
      </c>
      <c r="G205" s="31">
        <v>28990.3</v>
      </c>
      <c r="H205" s="31">
        <v>28991.2</v>
      </c>
      <c r="I205" s="31">
        <v>28991.6</v>
      </c>
      <c r="J205" s="31">
        <v>29301.1</v>
      </c>
    </row>
    <row r="206" spans="1:10" ht="12.75">
      <c r="A206" s="54" t="s">
        <v>22</v>
      </c>
      <c r="B206" s="207" t="s">
        <v>15</v>
      </c>
      <c r="C206" s="154"/>
      <c r="D206" s="154"/>
      <c r="E206" s="154">
        <v>113.5</v>
      </c>
      <c r="F206" s="154">
        <v>103.2</v>
      </c>
      <c r="G206" s="154">
        <v>104.1</v>
      </c>
      <c r="H206" s="154">
        <v>104.2</v>
      </c>
      <c r="I206" s="154">
        <v>104.5</v>
      </c>
      <c r="J206" s="154">
        <v>104.8</v>
      </c>
    </row>
    <row r="207" spans="1:10" ht="12.75">
      <c r="A207" s="208" t="s">
        <v>25</v>
      </c>
      <c r="B207" s="202" t="s">
        <v>11</v>
      </c>
      <c r="C207" s="154"/>
      <c r="D207" s="209"/>
      <c r="E207" s="154"/>
      <c r="F207" s="154"/>
      <c r="G207" s="154"/>
      <c r="H207" s="154"/>
      <c r="I207" s="154"/>
      <c r="J207" s="154"/>
    </row>
    <row r="208" spans="1:10" ht="12.75">
      <c r="A208" s="188" t="s">
        <v>534</v>
      </c>
      <c r="B208" s="188"/>
      <c r="C208" s="141">
        <f aca="true" t="shared" si="3" ref="C208:J208">(C210+C211+C212+C213+C214)/5</f>
        <v>2633.9016</v>
      </c>
      <c r="D208" s="141">
        <f t="shared" si="3"/>
        <v>1997.9424</v>
      </c>
      <c r="E208" s="141">
        <f t="shared" si="3"/>
        <v>3491.3580800000004</v>
      </c>
      <c r="F208" s="141">
        <f t="shared" si="3"/>
        <v>1948.2427199999997</v>
      </c>
      <c r="G208" s="141">
        <f t="shared" si="3"/>
        <v>3723.04816</v>
      </c>
      <c r="H208" s="141">
        <f t="shared" si="3"/>
        <v>3848.4849599999993</v>
      </c>
      <c r="I208" s="141">
        <f t="shared" si="3"/>
        <v>3864.4084799999996</v>
      </c>
      <c r="J208" s="141">
        <f t="shared" si="3"/>
        <v>3901.8086399999993</v>
      </c>
    </row>
    <row r="209" spans="1:10" ht="12.75">
      <c r="A209" s="39" t="s">
        <v>21</v>
      </c>
      <c r="B209" s="140" t="s">
        <v>11</v>
      </c>
      <c r="C209" s="193"/>
      <c r="D209" s="192"/>
      <c r="E209" s="193"/>
      <c r="F209" s="193"/>
      <c r="G209" s="193"/>
      <c r="H209" s="193"/>
      <c r="I209" s="193"/>
      <c r="J209" s="193"/>
    </row>
    <row r="210" spans="1:10" ht="12.75">
      <c r="A210" s="188" t="s">
        <v>529</v>
      </c>
      <c r="B210" s="34" t="s">
        <v>11</v>
      </c>
      <c r="C210" s="193">
        <f aca="true" t="shared" si="4" ref="C210:J210">C190*C197*12/1000</f>
        <v>5579.431199999999</v>
      </c>
      <c r="D210" s="193">
        <f t="shared" si="4"/>
        <v>5270.472</v>
      </c>
      <c r="E210" s="193">
        <f t="shared" si="4"/>
        <v>8764.44</v>
      </c>
      <c r="F210" s="193">
        <f t="shared" si="4"/>
        <v>5412</v>
      </c>
      <c r="G210" s="193">
        <f t="shared" si="4"/>
        <v>9929.990399999999</v>
      </c>
      <c r="H210" s="193">
        <f t="shared" si="4"/>
        <v>9982.684799999999</v>
      </c>
      <c r="I210" s="193">
        <f t="shared" si="4"/>
        <v>10006.26</v>
      </c>
      <c r="J210" s="193">
        <f t="shared" si="4"/>
        <v>10007.368799999998</v>
      </c>
    </row>
    <row r="211" spans="1:10" ht="12.75">
      <c r="A211" s="188" t="s">
        <v>530</v>
      </c>
      <c r="B211" s="34" t="s">
        <v>11</v>
      </c>
      <c r="C211" s="29">
        <f aca="true" t="shared" si="5" ref="C211:J211">C191*C199*12/1000</f>
        <v>3748.092</v>
      </c>
      <c r="D211" s="29">
        <f t="shared" si="5"/>
        <v>2844.7535999999996</v>
      </c>
      <c r="E211" s="29">
        <f t="shared" si="5"/>
        <v>3917.0496</v>
      </c>
      <c r="F211" s="29">
        <f t="shared" si="5"/>
        <v>2574.4895999999994</v>
      </c>
      <c r="G211" s="29">
        <f t="shared" si="5"/>
        <v>4140.134400000001</v>
      </c>
      <c r="H211" s="29">
        <f t="shared" si="5"/>
        <v>3902.814</v>
      </c>
      <c r="I211" s="29">
        <f t="shared" si="5"/>
        <v>3915.468</v>
      </c>
      <c r="J211" s="29">
        <f t="shared" si="5"/>
        <v>3987.648</v>
      </c>
    </row>
    <row r="212" spans="1:10" ht="12.75">
      <c r="A212" s="188" t="s">
        <v>533</v>
      </c>
      <c r="B212" s="34" t="s">
        <v>11</v>
      </c>
      <c r="C212" s="193">
        <f aca="true" t="shared" si="6" ref="C212:J212">C192*C201*12/1000</f>
        <v>0</v>
      </c>
      <c r="D212" s="193">
        <f t="shared" si="6"/>
        <v>0</v>
      </c>
      <c r="E212" s="193">
        <f t="shared" si="6"/>
        <v>0</v>
      </c>
      <c r="F212" s="193">
        <f t="shared" si="6"/>
        <v>0</v>
      </c>
      <c r="G212" s="193">
        <f t="shared" si="6"/>
        <v>0</v>
      </c>
      <c r="H212" s="193">
        <f t="shared" si="6"/>
        <v>0</v>
      </c>
      <c r="I212" s="193">
        <f t="shared" si="6"/>
        <v>0</v>
      </c>
      <c r="J212" s="193">
        <f t="shared" si="6"/>
        <v>0</v>
      </c>
    </row>
    <row r="213" spans="1:11" ht="14.25">
      <c r="A213" s="188" t="s">
        <v>531</v>
      </c>
      <c r="B213" s="34" t="s">
        <v>11</v>
      </c>
      <c r="C213" s="29">
        <f aca="true" t="shared" si="7" ref="C213:J213">C193*C203*12/1000</f>
        <v>1216.9848</v>
      </c>
      <c r="D213" s="29">
        <f t="shared" si="7"/>
        <v>1319.4864000000002</v>
      </c>
      <c r="E213" s="29">
        <f t="shared" si="7"/>
        <v>2125.0008000000003</v>
      </c>
      <c r="F213" s="29">
        <f t="shared" si="7"/>
        <v>1137.144</v>
      </c>
      <c r="G213" s="29">
        <f t="shared" si="7"/>
        <v>1812.816</v>
      </c>
      <c r="H213" s="29">
        <f t="shared" si="7"/>
        <v>2614.626</v>
      </c>
      <c r="I213" s="29">
        <f t="shared" si="7"/>
        <v>2617.1207999999997</v>
      </c>
      <c r="J213" s="29">
        <f t="shared" si="7"/>
        <v>2701.1207999999997</v>
      </c>
      <c r="K213" s="14"/>
    </row>
    <row r="214" spans="1:11" ht="14.25">
      <c r="A214" s="188" t="s">
        <v>532</v>
      </c>
      <c r="B214" s="34" t="s">
        <v>11</v>
      </c>
      <c r="C214" s="29">
        <v>2625</v>
      </c>
      <c r="D214" s="29">
        <v>555</v>
      </c>
      <c r="E214" s="29">
        <v>2650.3</v>
      </c>
      <c r="F214" s="29">
        <v>617.58</v>
      </c>
      <c r="G214" s="29">
        <v>2732.3</v>
      </c>
      <c r="H214" s="29">
        <v>2742.3</v>
      </c>
      <c r="I214" s="29">
        <f>I194*I205*12/1000</f>
        <v>2783.1935999999996</v>
      </c>
      <c r="J214" s="29">
        <f>J194*J205*12/1000</f>
        <v>2812.9055999999996</v>
      </c>
      <c r="K214" s="14"/>
    </row>
    <row r="215" spans="1:10" ht="12.75">
      <c r="A215" s="197"/>
      <c r="B215" s="197"/>
      <c r="C215" s="197"/>
      <c r="D215" s="197"/>
      <c r="E215" s="197"/>
      <c r="F215" s="198"/>
      <c r="G215" s="199"/>
      <c r="H215" s="199"/>
      <c r="I215" s="5"/>
      <c r="J215" s="5"/>
    </row>
    <row r="216" spans="1:10" ht="12.75">
      <c r="A216" s="5"/>
      <c r="B216" s="5"/>
      <c r="C216" s="25"/>
      <c r="D216" s="25"/>
      <c r="E216" s="25"/>
      <c r="F216" s="163"/>
      <c r="G216" s="25"/>
      <c r="H216" s="25"/>
      <c r="I216" s="25"/>
      <c r="J216" s="25"/>
    </row>
    <row r="217" spans="1:10" ht="15">
      <c r="A217" s="5"/>
      <c r="B217" s="49"/>
      <c r="C217" s="26"/>
      <c r="D217" s="210"/>
      <c r="E217" s="210"/>
      <c r="F217" s="210"/>
      <c r="G217" s="210"/>
      <c r="H217" s="211"/>
      <c r="I217" s="212" t="s">
        <v>535</v>
      </c>
      <c r="J217" s="211"/>
    </row>
    <row r="218" spans="1:10" ht="15">
      <c r="A218" s="5"/>
      <c r="B218" s="213" t="s">
        <v>536</v>
      </c>
      <c r="C218" s="214"/>
      <c r="D218" s="210"/>
      <c r="E218" s="210"/>
      <c r="F218" s="210"/>
      <c r="G218" s="210"/>
      <c r="H218" s="215"/>
      <c r="I218" s="211"/>
      <c r="J218" s="211"/>
    </row>
    <row r="219" spans="1:10" ht="15">
      <c r="A219" s="5"/>
      <c r="B219" s="213" t="s">
        <v>537</v>
      </c>
      <c r="C219" s="214"/>
      <c r="D219" s="210"/>
      <c r="E219" s="210"/>
      <c r="F219" s="210"/>
      <c r="G219" s="210"/>
      <c r="H219" s="215"/>
      <c r="I219" s="211"/>
      <c r="J219" s="211"/>
    </row>
    <row r="220" spans="1:10" ht="13.5" thickBot="1">
      <c r="A220" s="66"/>
      <c r="B220" s="5"/>
      <c r="C220" s="22"/>
      <c r="D220" s="211"/>
      <c r="E220" s="211"/>
      <c r="F220" s="211"/>
      <c r="G220" s="211"/>
      <c r="H220" s="211"/>
      <c r="I220" s="211"/>
      <c r="J220" s="211"/>
    </row>
    <row r="221" spans="1:10" ht="13.5" thickBot="1">
      <c r="A221" s="12"/>
      <c r="B221" s="7" t="s">
        <v>14</v>
      </c>
      <c r="C221" s="2" t="s">
        <v>0</v>
      </c>
      <c r="D221" s="149" t="s">
        <v>0</v>
      </c>
      <c r="E221" s="149" t="s">
        <v>0</v>
      </c>
      <c r="F221" s="149" t="s">
        <v>0</v>
      </c>
      <c r="G221" s="149" t="s">
        <v>1</v>
      </c>
      <c r="H221" s="216"/>
      <c r="I221" s="217" t="s">
        <v>5</v>
      </c>
      <c r="J221" s="218"/>
    </row>
    <row r="222" spans="1:10" ht="12.75">
      <c r="A222" s="3" t="s">
        <v>2</v>
      </c>
      <c r="B222" s="3" t="s">
        <v>12</v>
      </c>
      <c r="C222" s="3" t="s">
        <v>480</v>
      </c>
      <c r="D222" s="150" t="s">
        <v>49</v>
      </c>
      <c r="E222" s="171" t="s">
        <v>502</v>
      </c>
      <c r="F222" s="150" t="s">
        <v>49</v>
      </c>
      <c r="G222" s="171" t="s">
        <v>503</v>
      </c>
      <c r="H222" s="171" t="s">
        <v>526</v>
      </c>
      <c r="I222" s="171" t="s">
        <v>527</v>
      </c>
      <c r="J222" s="171" t="s">
        <v>528</v>
      </c>
    </row>
    <row r="223" spans="1:10" ht="13.5" thickBot="1">
      <c r="A223" s="3"/>
      <c r="B223" s="4" t="s">
        <v>13</v>
      </c>
      <c r="C223" s="59" t="s">
        <v>17</v>
      </c>
      <c r="D223" s="151" t="s">
        <v>502</v>
      </c>
      <c r="E223" s="151" t="s">
        <v>17</v>
      </c>
      <c r="F223" s="151" t="s">
        <v>503</v>
      </c>
      <c r="G223" s="219"/>
      <c r="H223" s="220"/>
      <c r="I223" s="221"/>
      <c r="J223" s="221"/>
    </row>
    <row r="224" spans="1:10" ht="12.75">
      <c r="A224" s="1"/>
      <c r="B224" s="1"/>
      <c r="C224" s="222"/>
      <c r="D224" s="223"/>
      <c r="E224" s="224"/>
      <c r="F224" s="224"/>
      <c r="G224" s="224"/>
      <c r="H224" s="224"/>
      <c r="I224" s="224"/>
      <c r="J224" s="224"/>
    </row>
    <row r="225" spans="1:10" ht="12.75">
      <c r="A225" s="35" t="s">
        <v>20</v>
      </c>
      <c r="B225" s="191"/>
      <c r="C225" s="29"/>
      <c r="D225" s="194"/>
      <c r="E225" s="193"/>
      <c r="F225" s="193"/>
      <c r="G225" s="193"/>
      <c r="H225" s="193"/>
      <c r="I225" s="193"/>
      <c r="J225" s="193"/>
    </row>
    <row r="226" spans="1:10" ht="12.75">
      <c r="A226" s="35" t="s">
        <v>538</v>
      </c>
      <c r="B226" s="36" t="s">
        <v>18</v>
      </c>
      <c r="C226" s="30"/>
      <c r="D226" s="30"/>
      <c r="E226" s="30"/>
      <c r="F226" s="30"/>
      <c r="G226" s="30"/>
      <c r="H226" s="30"/>
      <c r="I226" s="30"/>
      <c r="J226" s="30"/>
    </row>
    <row r="227" spans="1:10" ht="25.5">
      <c r="A227" s="225" t="s">
        <v>539</v>
      </c>
      <c r="B227" s="190"/>
      <c r="C227" s="29"/>
      <c r="D227" s="193"/>
      <c r="E227" s="193"/>
      <c r="F227" s="193"/>
      <c r="G227" s="193"/>
      <c r="H227" s="193"/>
      <c r="I227" s="193"/>
      <c r="J227" s="193"/>
    </row>
    <row r="228" spans="1:10" ht="12.75">
      <c r="A228" s="34" t="s">
        <v>540</v>
      </c>
      <c r="B228" s="32" t="s">
        <v>18</v>
      </c>
      <c r="C228" s="29">
        <v>62</v>
      </c>
      <c r="D228" s="29">
        <v>61</v>
      </c>
      <c r="E228" s="29">
        <v>55</v>
      </c>
      <c r="F228" s="29">
        <v>56</v>
      </c>
      <c r="G228" s="29">
        <v>56</v>
      </c>
      <c r="H228" s="29">
        <v>55</v>
      </c>
      <c r="I228" s="29">
        <v>55</v>
      </c>
      <c r="J228" s="29">
        <v>54</v>
      </c>
    </row>
    <row r="229" spans="1:10" ht="12.75">
      <c r="A229" s="34" t="s">
        <v>541</v>
      </c>
      <c r="B229" s="32" t="s">
        <v>18</v>
      </c>
      <c r="C229" s="29"/>
      <c r="D229" s="226"/>
      <c r="E229" s="193"/>
      <c r="F229" s="193"/>
      <c r="G229" s="193"/>
      <c r="H229" s="193"/>
      <c r="I229" s="193"/>
      <c r="J229" s="193"/>
    </row>
    <row r="230" spans="1:10" ht="12.75">
      <c r="A230" s="34" t="s">
        <v>542</v>
      </c>
      <c r="B230" s="36"/>
      <c r="C230" s="29"/>
      <c r="D230" s="226"/>
      <c r="E230" s="193"/>
      <c r="F230" s="193"/>
      <c r="G230" s="193"/>
      <c r="H230" s="193"/>
      <c r="I230" s="193"/>
      <c r="J230" s="193"/>
    </row>
    <row r="231" spans="1:10" ht="12.75">
      <c r="A231" s="35" t="s">
        <v>543</v>
      </c>
      <c r="B231" s="36"/>
      <c r="C231" s="29"/>
      <c r="D231" s="194"/>
      <c r="E231" s="193"/>
      <c r="F231" s="193"/>
      <c r="G231" s="193"/>
      <c r="H231" s="193"/>
      <c r="I231" s="193"/>
      <c r="J231" s="193"/>
    </row>
    <row r="232" spans="1:10" ht="12.75">
      <c r="A232" s="35" t="s">
        <v>544</v>
      </c>
      <c r="B232" s="36" t="s">
        <v>10</v>
      </c>
      <c r="C232" s="29"/>
      <c r="D232" s="29"/>
      <c r="E232" s="29"/>
      <c r="F232" s="29"/>
      <c r="G232" s="29"/>
      <c r="H232" s="29"/>
      <c r="I232" s="29"/>
      <c r="J232" s="29"/>
    </row>
    <row r="233" spans="1:10" ht="13.5" thickBot="1">
      <c r="A233" s="227" t="s">
        <v>22</v>
      </c>
      <c r="B233" s="15" t="s">
        <v>15</v>
      </c>
      <c r="C233" s="228"/>
      <c r="D233" s="229"/>
      <c r="E233" s="230" t="e">
        <f>E231/C231*100</f>
        <v>#DIV/0!</v>
      </c>
      <c r="F233" s="230" t="e">
        <f>F231/D231*100</f>
        <v>#DIV/0!</v>
      </c>
      <c r="G233" s="230" t="e">
        <f>G231/E231*100</f>
        <v>#DIV/0!</v>
      </c>
      <c r="H233" s="230" t="e">
        <f>H231/G231*100</f>
        <v>#DIV/0!</v>
      </c>
      <c r="I233" s="230" t="e">
        <f>I231/H231*100</f>
        <v>#DIV/0!</v>
      </c>
      <c r="J233" s="230" t="e">
        <f>J231/I231*100</f>
        <v>#DIV/0!</v>
      </c>
    </row>
    <row r="234" spans="1:10" ht="25.5">
      <c r="A234" s="231" t="s">
        <v>539</v>
      </c>
      <c r="B234" s="16"/>
      <c r="C234" s="232"/>
      <c r="D234" s="233"/>
      <c r="E234" s="234"/>
      <c r="F234" s="234"/>
      <c r="G234" s="234"/>
      <c r="H234" s="234"/>
      <c r="I234" s="234"/>
      <c r="J234" s="234"/>
    </row>
    <row r="235" spans="1:10" ht="12.75">
      <c r="A235" s="34" t="s">
        <v>540</v>
      </c>
      <c r="B235" s="235" t="s">
        <v>10</v>
      </c>
      <c r="C235" s="157">
        <v>31578.25</v>
      </c>
      <c r="D235" s="157">
        <v>21054.3</v>
      </c>
      <c r="E235" s="157">
        <v>28369.55</v>
      </c>
      <c r="F235" s="157">
        <v>27377.9</v>
      </c>
      <c r="G235" s="157">
        <v>29542.11</v>
      </c>
      <c r="H235" s="157">
        <v>30431.77</v>
      </c>
      <c r="I235" s="157">
        <v>31308.54</v>
      </c>
      <c r="J235" s="157">
        <v>32451.19</v>
      </c>
    </row>
    <row r="236" spans="1:10" ht="13.5" thickBot="1">
      <c r="A236" s="227" t="s">
        <v>22</v>
      </c>
      <c r="B236" s="236" t="s">
        <v>15</v>
      </c>
      <c r="C236" s="228"/>
      <c r="D236" s="229"/>
      <c r="E236" s="230" t="e">
        <f>E234/C234*100</f>
        <v>#DIV/0!</v>
      </c>
      <c r="F236" s="230" t="e">
        <f>F234/D234*100</f>
        <v>#DIV/0!</v>
      </c>
      <c r="G236" s="230" t="e">
        <f>G234/E234*100</f>
        <v>#DIV/0!</v>
      </c>
      <c r="H236" s="230" t="e">
        <f>H234/G234*100</f>
        <v>#DIV/0!</v>
      </c>
      <c r="I236" s="230" t="e">
        <f>I234/H234*100</f>
        <v>#DIV/0!</v>
      </c>
      <c r="J236" s="230" t="e">
        <f>J234/I234*100</f>
        <v>#DIV/0!</v>
      </c>
    </row>
    <row r="237" spans="1:10" ht="12.75">
      <c r="A237" s="12" t="s">
        <v>541</v>
      </c>
      <c r="B237" s="237" t="s">
        <v>10</v>
      </c>
      <c r="C237" s="232"/>
      <c r="D237" s="233"/>
      <c r="E237" s="234"/>
      <c r="F237" s="234"/>
      <c r="G237" s="234"/>
      <c r="H237" s="234"/>
      <c r="I237" s="234"/>
      <c r="J237" s="234"/>
    </row>
    <row r="238" spans="1:10" ht="13.5" thickBot="1">
      <c r="A238" s="227" t="s">
        <v>22</v>
      </c>
      <c r="B238" s="236" t="s">
        <v>15</v>
      </c>
      <c r="C238" s="228"/>
      <c r="D238" s="229"/>
      <c r="E238" s="230" t="e">
        <f>E236/C236*100</f>
        <v>#DIV/0!</v>
      </c>
      <c r="F238" s="230" t="e">
        <f>F236/D236*100</f>
        <v>#DIV/0!</v>
      </c>
      <c r="G238" s="230" t="e">
        <f>G236/E236*100</f>
        <v>#DIV/0!</v>
      </c>
      <c r="H238" s="230" t="e">
        <f>H236/G236*100</f>
        <v>#DIV/0!</v>
      </c>
      <c r="I238" s="230" t="e">
        <f>I236/H236*100</f>
        <v>#DIV/0!</v>
      </c>
      <c r="J238" s="230" t="e">
        <f>J236/I236*100</f>
        <v>#DIV/0!</v>
      </c>
    </row>
    <row r="239" spans="1:10" ht="13.5" thickBot="1">
      <c r="A239" s="12" t="s">
        <v>542</v>
      </c>
      <c r="B239" s="238"/>
      <c r="C239" s="222"/>
      <c r="D239" s="239"/>
      <c r="E239" s="224"/>
      <c r="F239" s="224"/>
      <c r="G239" s="224"/>
      <c r="H239" s="224"/>
      <c r="I239" s="224"/>
      <c r="J239" s="224"/>
    </row>
    <row r="240" spans="1:10" ht="12.75">
      <c r="A240" s="240" t="s">
        <v>545</v>
      </c>
      <c r="B240" s="241"/>
      <c r="C240" s="222"/>
      <c r="D240" s="242"/>
      <c r="E240" s="224"/>
      <c r="F240" s="224"/>
      <c r="G240" s="224"/>
      <c r="H240" s="224"/>
      <c r="I240" s="224"/>
      <c r="J240" s="224"/>
    </row>
    <row r="241" spans="1:10" ht="13.5" thickBot="1">
      <c r="A241" s="243" t="s">
        <v>546</v>
      </c>
      <c r="B241" s="15" t="s">
        <v>11</v>
      </c>
      <c r="C241" s="228"/>
      <c r="D241" s="244"/>
      <c r="E241" s="244"/>
      <c r="F241" s="244"/>
      <c r="G241" s="244"/>
      <c r="H241" s="244"/>
      <c r="I241" s="244"/>
      <c r="J241" s="244"/>
    </row>
    <row r="242" spans="1:10" ht="25.5">
      <c r="A242" s="231" t="s">
        <v>539</v>
      </c>
      <c r="B242" s="16"/>
      <c r="C242" s="245"/>
      <c r="D242" s="233"/>
      <c r="E242" s="233"/>
      <c r="F242" s="233"/>
      <c r="G242" s="233"/>
      <c r="H242" s="233"/>
      <c r="I242" s="233"/>
      <c r="J242" s="233"/>
    </row>
    <row r="243" spans="1:10" ht="13.5" thickBot="1">
      <c r="A243" s="34" t="s">
        <v>540</v>
      </c>
      <c r="B243" s="236" t="s">
        <v>11</v>
      </c>
      <c r="C243" s="246">
        <f>C228*12*C235/1000</f>
        <v>23494.218</v>
      </c>
      <c r="D243" s="244">
        <f>D228*3*D235/1000</f>
        <v>3852.9368999999997</v>
      </c>
      <c r="E243" s="244">
        <f>E228*12*E235/1000</f>
        <v>18723.903</v>
      </c>
      <c r="F243" s="244">
        <f>F228*3*F235/1000</f>
        <v>4599.4872000000005</v>
      </c>
      <c r="G243" s="244">
        <f>G228*12*G235/1000</f>
        <v>19852.29792</v>
      </c>
      <c r="H243" s="244">
        <f>H228*12*H235/1000</f>
        <v>20084.9682</v>
      </c>
      <c r="I243" s="244">
        <f>I228*12*I235/1000</f>
        <v>20663.636400000003</v>
      </c>
      <c r="J243" s="244">
        <f>J228*12*J235/1000</f>
        <v>21028.371119999996</v>
      </c>
    </row>
    <row r="244" spans="1:12" ht="15.75">
      <c r="A244" s="33"/>
      <c r="B244" s="56"/>
      <c r="C244" s="55"/>
      <c r="H244" s="247"/>
      <c r="I244" s="247" t="s">
        <v>42</v>
      </c>
      <c r="K244" s="64"/>
      <c r="L244" s="64"/>
    </row>
    <row r="245" spans="1:12" ht="15.75">
      <c r="A245" s="33"/>
      <c r="B245" s="82" t="s">
        <v>53</v>
      </c>
      <c r="C245" s="55"/>
      <c r="K245" s="64"/>
      <c r="L245" s="64"/>
    </row>
    <row r="246" spans="1:12" ht="15.75">
      <c r="A246" s="82" t="s">
        <v>52</v>
      </c>
      <c r="C246" s="55"/>
      <c r="K246" s="64"/>
      <c r="L246" s="64"/>
    </row>
    <row r="247" spans="1:12" ht="16.5" thickBot="1">
      <c r="A247" s="86"/>
      <c r="B247" s="56"/>
      <c r="C247" s="55"/>
      <c r="K247" s="64"/>
      <c r="L247" s="64"/>
    </row>
    <row r="248" spans="1:12" ht="16.5" thickBot="1">
      <c r="A248" s="1"/>
      <c r="B248" s="71" t="s">
        <v>14</v>
      </c>
      <c r="C248" s="72" t="s">
        <v>0</v>
      </c>
      <c r="D248" s="72" t="s">
        <v>46</v>
      </c>
      <c r="E248" s="72" t="s">
        <v>1</v>
      </c>
      <c r="F248" s="170"/>
      <c r="G248" s="73" t="s">
        <v>5</v>
      </c>
      <c r="H248" s="74"/>
      <c r="K248" s="64"/>
      <c r="L248" s="64"/>
    </row>
    <row r="249" spans="1:12" ht="15.75">
      <c r="A249" s="3" t="s">
        <v>2</v>
      </c>
      <c r="B249" s="16" t="s">
        <v>12</v>
      </c>
      <c r="C249" s="16" t="s">
        <v>502</v>
      </c>
      <c r="D249" s="16" t="s">
        <v>47</v>
      </c>
      <c r="E249" s="16" t="s">
        <v>503</v>
      </c>
      <c r="F249" s="171" t="s">
        <v>526</v>
      </c>
      <c r="G249" s="3" t="s">
        <v>527</v>
      </c>
      <c r="H249" s="3" t="s">
        <v>528</v>
      </c>
      <c r="K249" s="64"/>
      <c r="L249" s="64"/>
    </row>
    <row r="250" spans="1:12" ht="16.5" thickBot="1">
      <c r="A250" s="4"/>
      <c r="B250" s="15" t="s">
        <v>13</v>
      </c>
      <c r="C250" s="60"/>
      <c r="D250" s="76" t="s">
        <v>503</v>
      </c>
      <c r="E250" s="75"/>
      <c r="F250" s="172"/>
      <c r="G250" s="75"/>
      <c r="H250" s="75"/>
      <c r="K250" s="64"/>
      <c r="L250" s="64"/>
    </row>
    <row r="251" spans="1:12" ht="15.75">
      <c r="A251" s="1"/>
      <c r="B251" s="1"/>
      <c r="C251" s="1"/>
      <c r="D251" s="1"/>
      <c r="E251" s="1"/>
      <c r="F251" s="173"/>
      <c r="G251" s="1"/>
      <c r="H251" s="1"/>
      <c r="L251" s="64"/>
    </row>
    <row r="252" spans="1:9" ht="39" thickBot="1">
      <c r="A252" s="84" t="s">
        <v>38</v>
      </c>
      <c r="B252" s="69" t="s">
        <v>11</v>
      </c>
      <c r="C252" s="6">
        <v>14365.02</v>
      </c>
      <c r="D252" s="6">
        <v>3835</v>
      </c>
      <c r="E252" s="6">
        <f>E254*0.13</f>
        <v>11921.446589115612</v>
      </c>
      <c r="F252" s="174">
        <f>F254*0.13</f>
        <v>12503.795409198867</v>
      </c>
      <c r="G252" s="6">
        <f>G254*0.13</f>
        <v>12634.329248180404</v>
      </c>
      <c r="H252" s="6">
        <f>H254*0.13</f>
        <v>13095.437940240572</v>
      </c>
      <c r="I252" s="87"/>
    </row>
    <row r="253" spans="1:8" ht="13.5" thickBot="1">
      <c r="A253" s="91" t="s">
        <v>50</v>
      </c>
      <c r="B253" s="124" t="s">
        <v>15</v>
      </c>
      <c r="C253" s="13"/>
      <c r="D253" s="13">
        <f>D252/C252*100</f>
        <v>26.696795409961137</v>
      </c>
      <c r="E253" s="13">
        <f>E252/C252*100</f>
        <v>82.98941866503222</v>
      </c>
      <c r="F253" s="175">
        <f>F252/E252*100</f>
        <v>104.88488385809609</v>
      </c>
      <c r="G253" s="13">
        <f>G252/F252*100</f>
        <v>101.04395373332409</v>
      </c>
      <c r="H253" s="13">
        <f>H252/G252*100</f>
        <v>103.64964916619199</v>
      </c>
    </row>
    <row r="254" spans="1:8" ht="26.25" thickBot="1">
      <c r="A254" s="84" t="s">
        <v>37</v>
      </c>
      <c r="B254" s="69" t="s">
        <v>11</v>
      </c>
      <c r="C254" s="90">
        <f>C252/0.13</f>
        <v>110500.15384615384</v>
      </c>
      <c r="D254" s="12">
        <v>210611</v>
      </c>
      <c r="E254" s="88">
        <f>E256/C258*100</f>
        <v>91703.43530088932</v>
      </c>
      <c r="F254" s="176">
        <f>F256/$E258*100</f>
        <v>96183.04160922205</v>
      </c>
      <c r="G254" s="88">
        <f>G256/$E258*100</f>
        <v>97187.14806292618</v>
      </c>
      <c r="H254" s="88">
        <f>H256/$E258*100</f>
        <v>100734.13800185054</v>
      </c>
    </row>
    <row r="255" spans="1:8" ht="13.5" thickBot="1">
      <c r="A255" s="91" t="s">
        <v>50</v>
      </c>
      <c r="B255" s="124" t="s">
        <v>15</v>
      </c>
      <c r="C255" s="78"/>
      <c r="D255" s="13">
        <f>D254/C254*100</f>
        <v>190.59792468092633</v>
      </c>
      <c r="E255" s="13">
        <f>E254/C254*100</f>
        <v>82.98941866503222</v>
      </c>
      <c r="F255" s="175">
        <f>F254/E254*100</f>
        <v>104.88488385809609</v>
      </c>
      <c r="G255" s="13">
        <f>G254/F254*100</f>
        <v>101.04395373332409</v>
      </c>
      <c r="H255" s="13">
        <f>H254/G254*100</f>
        <v>103.64964916619199</v>
      </c>
    </row>
    <row r="256" spans="1:8" ht="13.5" thickBot="1">
      <c r="A256" s="92" t="s">
        <v>36</v>
      </c>
      <c r="B256" s="69" t="s">
        <v>11</v>
      </c>
      <c r="C256" s="28">
        <f>C119</f>
        <v>23494.2</v>
      </c>
      <c r="D256" s="28">
        <f>G119</f>
        <v>19497.7</v>
      </c>
      <c r="E256" s="28">
        <f>G119</f>
        <v>19497.7</v>
      </c>
      <c r="F256" s="177">
        <f>H119</f>
        <v>20450.14</v>
      </c>
      <c r="G256" s="28">
        <f>I119</f>
        <v>20663.63</v>
      </c>
      <c r="H256" s="28">
        <f>J119</f>
        <v>21417.78</v>
      </c>
    </row>
    <row r="257" spans="1:8" ht="13.5" thickBot="1">
      <c r="A257" s="93" t="s">
        <v>50</v>
      </c>
      <c r="B257" s="124" t="s">
        <v>15</v>
      </c>
      <c r="C257" s="79"/>
      <c r="D257" s="13">
        <f>D256/C256*100</f>
        <v>82.98941866503222</v>
      </c>
      <c r="E257" s="13">
        <f>E256/C256*100</f>
        <v>82.98941866503222</v>
      </c>
      <c r="F257" s="175">
        <f>F256/E256*100</f>
        <v>104.88488385809606</v>
      </c>
      <c r="G257" s="13">
        <f>G256/F256*100</f>
        <v>101.04395373332409</v>
      </c>
      <c r="H257" s="13">
        <f>H256/G256*100</f>
        <v>103.64964916619199</v>
      </c>
    </row>
    <row r="258" spans="1:8" ht="51.75" thickBot="1">
      <c r="A258" s="94" t="s">
        <v>44</v>
      </c>
      <c r="B258" s="69" t="s">
        <v>15</v>
      </c>
      <c r="C258" s="89">
        <f aca="true" t="shared" si="8" ref="C258:H258">C256/C$254*100</f>
        <v>21.26168985493929</v>
      </c>
      <c r="D258" s="89">
        <f t="shared" si="8"/>
        <v>9.257683596773198</v>
      </c>
      <c r="E258" s="89">
        <f t="shared" si="8"/>
        <v>21.261689854939288</v>
      </c>
      <c r="F258" s="178">
        <f t="shared" si="8"/>
        <v>21.261689854939288</v>
      </c>
      <c r="G258" s="89">
        <f t="shared" si="8"/>
        <v>21.261689854939288</v>
      </c>
      <c r="H258" s="28">
        <f t="shared" si="8"/>
        <v>21.261689854939288</v>
      </c>
    </row>
    <row r="259" spans="1:8" ht="12.75">
      <c r="A259" s="1"/>
      <c r="B259" s="70"/>
      <c r="C259" s="1"/>
      <c r="D259" s="1"/>
      <c r="E259" s="1"/>
      <c r="F259" s="173"/>
      <c r="G259" s="1"/>
      <c r="H259" s="1"/>
    </row>
    <row r="260" spans="1:11" ht="120" customHeight="1" thickBot="1">
      <c r="A260" s="83" t="s">
        <v>45</v>
      </c>
      <c r="B260" s="69" t="s">
        <v>11</v>
      </c>
      <c r="C260" s="6">
        <f aca="true" t="shared" si="9" ref="C260:H260">C254-C256</f>
        <v>87005.95384615385</v>
      </c>
      <c r="D260" s="6">
        <f t="shared" si="9"/>
        <v>191113.3</v>
      </c>
      <c r="E260" s="6">
        <f t="shared" si="9"/>
        <v>72205.73530088933</v>
      </c>
      <c r="F260" s="174">
        <f t="shared" si="9"/>
        <v>75732.90160922206</v>
      </c>
      <c r="G260" s="6">
        <f t="shared" si="9"/>
        <v>76523.51806292617</v>
      </c>
      <c r="H260" s="6">
        <f t="shared" si="9"/>
        <v>79316.35800185055</v>
      </c>
      <c r="K260" s="77"/>
    </row>
    <row r="261" spans="1:8" ht="13.5" thickBot="1">
      <c r="A261" s="93" t="s">
        <v>50</v>
      </c>
      <c r="B261" s="124" t="s">
        <v>15</v>
      </c>
      <c r="C261" s="13"/>
      <c r="D261" s="13">
        <f>D260/C260*100</f>
        <v>219.65542764801063</v>
      </c>
      <c r="E261" s="13">
        <f>E260/C260*100</f>
        <v>82.98941866503223</v>
      </c>
      <c r="F261" s="175">
        <f>F260/E260*100</f>
        <v>104.88488385809609</v>
      </c>
      <c r="G261" s="13">
        <f>G260/F260*100</f>
        <v>101.04395373332406</v>
      </c>
      <c r="H261" s="13">
        <f>H260/G260*100</f>
        <v>103.64964916619199</v>
      </c>
    </row>
    <row r="262" spans="1:8" ht="51.75" thickBot="1">
      <c r="A262" s="94" t="s">
        <v>43</v>
      </c>
      <c r="B262" s="69" t="s">
        <v>15</v>
      </c>
      <c r="C262" s="28">
        <f aca="true" t="shared" si="10" ref="C262:H262">C260/C254*100</f>
        <v>78.73831014506071</v>
      </c>
      <c r="D262" s="28">
        <f t="shared" si="10"/>
        <v>90.7423164032268</v>
      </c>
      <c r="E262" s="28">
        <f t="shared" si="10"/>
        <v>78.73831014506072</v>
      </c>
      <c r="F262" s="169">
        <f t="shared" si="10"/>
        <v>78.73831014506071</v>
      </c>
      <c r="G262" s="28">
        <f t="shared" si="10"/>
        <v>78.73831014506071</v>
      </c>
      <c r="H262" s="28">
        <f t="shared" si="10"/>
        <v>78.73831014506071</v>
      </c>
    </row>
    <row r="264" ht="12.75">
      <c r="A264" s="80" t="s">
        <v>51</v>
      </c>
    </row>
    <row r="265" ht="54" customHeight="1">
      <c r="A265" s="80"/>
    </row>
    <row r="266" ht="12.75">
      <c r="A266" s="80"/>
    </row>
    <row r="267" spans="1:10" ht="15.75">
      <c r="A267" s="85"/>
      <c r="I267" s="63"/>
      <c r="J267" s="63"/>
    </row>
    <row r="268" spans="1:10" ht="15.75">
      <c r="A268" s="118"/>
      <c r="B268" s="119"/>
      <c r="C268" s="120"/>
      <c r="D268" s="96"/>
      <c r="E268" s="96"/>
      <c r="F268" s="179"/>
      <c r="G268" s="87"/>
      <c r="H268" s="87"/>
      <c r="I268" s="63"/>
      <c r="J268" s="63"/>
    </row>
    <row r="269" spans="1:10" ht="15.75">
      <c r="A269" s="118"/>
      <c r="B269" s="119"/>
      <c r="C269" s="120"/>
      <c r="D269" s="96"/>
      <c r="E269" s="96"/>
      <c r="F269" s="179"/>
      <c r="G269" s="96"/>
      <c r="H269" s="96"/>
      <c r="I269" s="96"/>
      <c r="J269" s="63"/>
    </row>
    <row r="270" spans="1:10" ht="15.75">
      <c r="A270" s="118"/>
      <c r="B270" s="119"/>
      <c r="C270" s="120"/>
      <c r="D270" s="96"/>
      <c r="E270" s="96"/>
      <c r="F270" s="179"/>
      <c r="G270" s="96"/>
      <c r="H270" s="96"/>
      <c r="I270" s="96"/>
      <c r="J270" s="63"/>
    </row>
    <row r="271" spans="1:10" ht="15.75">
      <c r="A271" s="118"/>
      <c r="B271" s="119"/>
      <c r="C271" s="96"/>
      <c r="D271" s="96"/>
      <c r="E271" s="96"/>
      <c r="F271" s="179"/>
      <c r="G271" s="96"/>
      <c r="H271" s="96"/>
      <c r="I271" s="96"/>
      <c r="J271" s="63"/>
    </row>
    <row r="272" spans="1:9" ht="15.75">
      <c r="A272" s="118"/>
      <c r="B272" s="119"/>
      <c r="C272" s="120"/>
      <c r="D272" s="96"/>
      <c r="E272" s="96"/>
      <c r="F272" s="179"/>
      <c r="G272" s="96"/>
      <c r="H272" s="96"/>
      <c r="I272" s="87"/>
    </row>
    <row r="273" spans="1:9" ht="15.75">
      <c r="A273" s="87"/>
      <c r="B273" s="87"/>
      <c r="C273" s="87"/>
      <c r="D273" s="87"/>
      <c r="E273" s="87"/>
      <c r="G273" s="96"/>
      <c r="H273" s="96"/>
      <c r="I273" s="87"/>
    </row>
    <row r="274" spans="1:8" ht="12.75">
      <c r="A274" s="87"/>
      <c r="B274" s="87"/>
      <c r="C274" s="87"/>
      <c r="D274" s="87"/>
      <c r="E274" s="87"/>
      <c r="G274" s="87"/>
      <c r="H274" s="87"/>
    </row>
    <row r="275" spans="1:8" ht="12.75">
      <c r="A275" s="87"/>
      <c r="B275" s="87"/>
      <c r="C275" s="87"/>
      <c r="D275" s="87"/>
      <c r="E275" s="87"/>
      <c r="G275" s="87"/>
      <c r="H275" s="87"/>
    </row>
  </sheetData>
  <sheetProtection/>
  <mergeCells count="2">
    <mergeCell ref="B4:G4"/>
    <mergeCell ref="A1:K1"/>
  </mergeCells>
  <printOptions/>
  <pageMargins left="0" right="0" top="0.1968503937007874" bottom="0.1968503937007874" header="0" footer="0"/>
  <pageSetup horizontalDpi="600" verticalDpi="600" orientation="portrait" paperSize="9" scale="75" r:id="rId1"/>
  <rowBreaks count="4" manualBreakCount="4">
    <brk id="61" max="9" man="1"/>
    <brk id="121" max="9" man="1"/>
    <brk id="177" max="9" man="1"/>
    <brk id="24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526"/>
  <sheetViews>
    <sheetView zoomScalePageLayoutView="0" workbookViewId="0" topLeftCell="A535">
      <selection activeCell="E21" sqref="E21"/>
    </sheetView>
  </sheetViews>
  <sheetFormatPr defaultColWidth="9.00390625" defaultRowHeight="12.75"/>
  <cols>
    <col min="1" max="1" width="56.25390625" style="99" customWidth="1"/>
    <col min="2" max="16384" width="9.125" style="99" customWidth="1"/>
  </cols>
  <sheetData>
    <row r="1" ht="15.75">
      <c r="A1" s="97"/>
    </row>
    <row r="2" ht="15.75">
      <c r="A2" s="98" t="s">
        <v>471</v>
      </c>
    </row>
    <row r="3" ht="15.75">
      <c r="A3" s="100" t="s">
        <v>470</v>
      </c>
    </row>
    <row r="5" ht="15.75" thickBot="1"/>
    <row r="6" ht="15">
      <c r="A6" s="101"/>
    </row>
    <row r="7" ht="15">
      <c r="A7" s="102"/>
    </row>
    <row r="8" ht="15">
      <c r="A8" s="103"/>
    </row>
    <row r="9" ht="15.75" thickBot="1">
      <c r="A9" s="104"/>
    </row>
    <row r="10" ht="15">
      <c r="A10" s="105"/>
    </row>
    <row r="11" ht="15">
      <c r="A11" s="106" t="s">
        <v>54</v>
      </c>
    </row>
    <row r="12" ht="15">
      <c r="A12" s="107"/>
    </row>
    <row r="13" ht="15">
      <c r="A13" s="107" t="s">
        <v>55</v>
      </c>
    </row>
    <row r="14" ht="15">
      <c r="A14" s="108" t="s">
        <v>56</v>
      </c>
    </row>
    <row r="15" ht="15">
      <c r="A15" s="108" t="s">
        <v>57</v>
      </c>
    </row>
    <row r="16" ht="15">
      <c r="A16" s="108" t="s">
        <v>58</v>
      </c>
    </row>
    <row r="17" ht="15">
      <c r="A17" s="108" t="s">
        <v>59</v>
      </c>
    </row>
    <row r="18" ht="15">
      <c r="A18" s="108" t="s">
        <v>60</v>
      </c>
    </row>
    <row r="19" ht="15">
      <c r="A19" s="108" t="s">
        <v>61</v>
      </c>
    </row>
    <row r="20" ht="15">
      <c r="A20" s="108" t="s">
        <v>62</v>
      </c>
    </row>
    <row r="21" ht="15">
      <c r="A21" s="108" t="s">
        <v>63</v>
      </c>
    </row>
    <row r="22" ht="15">
      <c r="A22" s="108" t="s">
        <v>64</v>
      </c>
    </row>
    <row r="23" ht="15">
      <c r="A23" s="108" t="s">
        <v>65</v>
      </c>
    </row>
    <row r="24" ht="15">
      <c r="A24" s="108" t="s">
        <v>66</v>
      </c>
    </row>
    <row r="25" ht="15">
      <c r="A25" s="108" t="s">
        <v>67</v>
      </c>
    </row>
    <row r="26" ht="15">
      <c r="A26" s="109"/>
    </row>
    <row r="27" ht="15">
      <c r="A27" s="110" t="s">
        <v>68</v>
      </c>
    </row>
    <row r="28" ht="15">
      <c r="A28" s="107" t="s">
        <v>69</v>
      </c>
    </row>
    <row r="29" ht="15">
      <c r="A29" s="111" t="s">
        <v>70</v>
      </c>
    </row>
    <row r="30" ht="15">
      <c r="A30" s="112" t="s">
        <v>71</v>
      </c>
    </row>
    <row r="31" ht="15">
      <c r="A31" s="112" t="s">
        <v>72</v>
      </c>
    </row>
    <row r="32" ht="15">
      <c r="A32" s="112" t="s">
        <v>73</v>
      </c>
    </row>
    <row r="33" ht="15">
      <c r="A33" s="112" t="s">
        <v>74</v>
      </c>
    </row>
    <row r="34" ht="15">
      <c r="A34" s="112" t="s">
        <v>75</v>
      </c>
    </row>
    <row r="35" ht="15">
      <c r="A35" s="112" t="s">
        <v>76</v>
      </c>
    </row>
    <row r="36" ht="15">
      <c r="A36" s="112" t="s">
        <v>77</v>
      </c>
    </row>
    <row r="37" ht="15">
      <c r="A37" s="112" t="s">
        <v>78</v>
      </c>
    </row>
    <row r="38" ht="15">
      <c r="A38" s="112" t="s">
        <v>79</v>
      </c>
    </row>
    <row r="39" ht="15">
      <c r="A39" s="112" t="s">
        <v>80</v>
      </c>
    </row>
    <row r="40" ht="15">
      <c r="A40" s="112" t="s">
        <v>81</v>
      </c>
    </row>
    <row r="41" ht="15">
      <c r="A41" s="112" t="s">
        <v>82</v>
      </c>
    </row>
    <row r="42" ht="15">
      <c r="A42" s="112" t="s">
        <v>83</v>
      </c>
    </row>
    <row r="43" ht="15">
      <c r="A43" s="112" t="s">
        <v>84</v>
      </c>
    </row>
    <row r="44" ht="15">
      <c r="A44" s="112" t="s">
        <v>85</v>
      </c>
    </row>
    <row r="45" ht="15">
      <c r="A45" s="112" t="s">
        <v>86</v>
      </c>
    </row>
    <row r="46" ht="15">
      <c r="A46" s="112" t="s">
        <v>87</v>
      </c>
    </row>
    <row r="47" ht="15">
      <c r="A47" s="112" t="s">
        <v>88</v>
      </c>
    </row>
    <row r="48" ht="15">
      <c r="A48" s="107" t="s">
        <v>89</v>
      </c>
    </row>
    <row r="49" ht="15">
      <c r="A49" s="111" t="s">
        <v>70</v>
      </c>
    </row>
    <row r="50" ht="15">
      <c r="A50" s="112" t="s">
        <v>493</v>
      </c>
    </row>
    <row r="51" ht="15">
      <c r="A51" s="112" t="s">
        <v>90</v>
      </c>
    </row>
    <row r="52" ht="15">
      <c r="A52" s="112" t="s">
        <v>91</v>
      </c>
    </row>
    <row r="53" ht="15">
      <c r="A53" s="112" t="s">
        <v>92</v>
      </c>
    </row>
    <row r="54" ht="15">
      <c r="A54" s="112" t="s">
        <v>93</v>
      </c>
    </row>
    <row r="55" ht="15">
      <c r="A55" s="112" t="s">
        <v>94</v>
      </c>
    </row>
    <row r="56" ht="15">
      <c r="A56" s="112" t="s">
        <v>95</v>
      </c>
    </row>
    <row r="57" ht="15">
      <c r="A57" s="112" t="s">
        <v>96</v>
      </c>
    </row>
    <row r="58" ht="15">
      <c r="A58" s="112" t="s">
        <v>97</v>
      </c>
    </row>
    <row r="59" ht="15">
      <c r="A59" s="112" t="s">
        <v>98</v>
      </c>
    </row>
    <row r="60" ht="15">
      <c r="A60" s="112" t="s">
        <v>99</v>
      </c>
    </row>
    <row r="61" ht="15">
      <c r="A61" s="107" t="s">
        <v>100</v>
      </c>
    </row>
    <row r="62" ht="15">
      <c r="A62" s="111" t="s">
        <v>101</v>
      </c>
    </row>
    <row r="63" ht="15">
      <c r="A63" s="112" t="s">
        <v>102</v>
      </c>
    </row>
    <row r="64" ht="15">
      <c r="A64" s="112" t="s">
        <v>103</v>
      </c>
    </row>
    <row r="65" ht="15">
      <c r="A65" s="112" t="s">
        <v>104</v>
      </c>
    </row>
    <row r="66" ht="15">
      <c r="A66" s="112" t="s">
        <v>105</v>
      </c>
    </row>
    <row r="67" ht="15">
      <c r="A67" s="112" t="s">
        <v>187</v>
      </c>
    </row>
    <row r="68" ht="15">
      <c r="A68" s="107" t="s">
        <v>106</v>
      </c>
    </row>
    <row r="69" ht="15">
      <c r="A69" s="111" t="s">
        <v>101</v>
      </c>
    </row>
    <row r="70" ht="15">
      <c r="A70" s="112" t="s">
        <v>107</v>
      </c>
    </row>
    <row r="71" ht="15">
      <c r="A71" s="112" t="s">
        <v>108</v>
      </c>
    </row>
    <row r="72" ht="15">
      <c r="A72" s="112" t="s">
        <v>109</v>
      </c>
    </row>
    <row r="73" ht="15">
      <c r="A73" s="112" t="s">
        <v>110</v>
      </c>
    </row>
    <row r="74" ht="15">
      <c r="A74" s="112" t="s">
        <v>111</v>
      </c>
    </row>
    <row r="75" spans="1:2" ht="15">
      <c r="A75" s="112" t="s">
        <v>472</v>
      </c>
      <c r="B75" s="121"/>
    </row>
    <row r="76" ht="15">
      <c r="A76" s="112" t="s">
        <v>112</v>
      </c>
    </row>
    <row r="77" ht="15">
      <c r="A77" s="112" t="s">
        <v>113</v>
      </c>
    </row>
    <row r="78" ht="15">
      <c r="A78" s="112" t="s">
        <v>114</v>
      </c>
    </row>
    <row r="79" ht="15">
      <c r="A79" s="112" t="s">
        <v>115</v>
      </c>
    </row>
    <row r="80" ht="15">
      <c r="A80" s="112" t="s">
        <v>116</v>
      </c>
    </row>
    <row r="81" ht="15">
      <c r="A81" s="112" t="s">
        <v>117</v>
      </c>
    </row>
    <row r="82" ht="15">
      <c r="A82" s="107" t="s">
        <v>118</v>
      </c>
    </row>
    <row r="83" ht="15">
      <c r="A83" s="111" t="s">
        <v>101</v>
      </c>
    </row>
    <row r="84" ht="15">
      <c r="A84" s="112" t="s">
        <v>119</v>
      </c>
    </row>
    <row r="85" ht="15">
      <c r="A85" s="112" t="s">
        <v>120</v>
      </c>
    </row>
    <row r="86" ht="15">
      <c r="A86" s="112" t="s">
        <v>121</v>
      </c>
    </row>
    <row r="87" ht="15">
      <c r="A87" s="112" t="s">
        <v>122</v>
      </c>
    </row>
    <row r="88" ht="15">
      <c r="A88" s="112" t="s">
        <v>123</v>
      </c>
    </row>
    <row r="89" ht="15">
      <c r="A89" s="112" t="s">
        <v>124</v>
      </c>
    </row>
    <row r="90" ht="15">
      <c r="A90" s="112" t="s">
        <v>125</v>
      </c>
    </row>
    <row r="91" ht="15">
      <c r="A91" s="107" t="s">
        <v>126</v>
      </c>
    </row>
    <row r="92" ht="15">
      <c r="A92" s="111" t="s">
        <v>101</v>
      </c>
    </row>
    <row r="93" ht="15">
      <c r="A93" s="112" t="s">
        <v>127</v>
      </c>
    </row>
    <row r="94" ht="15">
      <c r="A94" s="112" t="s">
        <v>128</v>
      </c>
    </row>
    <row r="95" ht="15">
      <c r="A95" s="112" t="s">
        <v>129</v>
      </c>
    </row>
    <row r="96" ht="15">
      <c r="A96" s="112" t="s">
        <v>130</v>
      </c>
    </row>
    <row r="97" ht="15">
      <c r="A97" s="112" t="s">
        <v>131</v>
      </c>
    </row>
    <row r="98" ht="15">
      <c r="A98" s="112" t="s">
        <v>132</v>
      </c>
    </row>
    <row r="99" ht="15">
      <c r="A99" s="112" t="s">
        <v>133</v>
      </c>
    </row>
    <row r="100" ht="15">
      <c r="A100" s="112" t="s">
        <v>134</v>
      </c>
    </row>
    <row r="101" ht="15">
      <c r="A101" s="112" t="s">
        <v>135</v>
      </c>
    </row>
    <row r="102" ht="15">
      <c r="A102" s="112" t="s">
        <v>136</v>
      </c>
    </row>
    <row r="103" ht="15">
      <c r="A103" s="107" t="s">
        <v>137</v>
      </c>
    </row>
    <row r="104" ht="15">
      <c r="A104" s="111" t="s">
        <v>101</v>
      </c>
    </row>
    <row r="105" ht="15">
      <c r="A105" s="112" t="s">
        <v>138</v>
      </c>
    </row>
    <row r="106" ht="15">
      <c r="A106" s="112" t="s">
        <v>139</v>
      </c>
    </row>
    <row r="107" ht="15">
      <c r="A107" s="112" t="s">
        <v>140</v>
      </c>
    </row>
    <row r="108" ht="15">
      <c r="A108" s="112" t="s">
        <v>141</v>
      </c>
    </row>
    <row r="109" ht="15">
      <c r="A109" s="107" t="s">
        <v>142</v>
      </c>
    </row>
    <row r="110" ht="15">
      <c r="A110" s="111" t="s">
        <v>101</v>
      </c>
    </row>
    <row r="111" ht="15">
      <c r="A111" s="112" t="s">
        <v>143</v>
      </c>
    </row>
    <row r="112" ht="15">
      <c r="A112" s="112" t="s">
        <v>144</v>
      </c>
    </row>
    <row r="113" spans="1:2" ht="15">
      <c r="A113" s="112" t="s">
        <v>473</v>
      </c>
      <c r="B113" s="121"/>
    </row>
    <row r="114" ht="15">
      <c r="A114" s="112" t="s">
        <v>145</v>
      </c>
    </row>
    <row r="115" ht="15">
      <c r="A115" s="112" t="s">
        <v>146</v>
      </c>
    </row>
    <row r="116" ht="15">
      <c r="A116" s="112" t="s">
        <v>147</v>
      </c>
    </row>
    <row r="117" ht="15">
      <c r="A117" s="112" t="s">
        <v>148</v>
      </c>
    </row>
    <row r="118" ht="15">
      <c r="A118" s="107" t="s">
        <v>149</v>
      </c>
    </row>
    <row r="119" ht="15">
      <c r="A119" s="111" t="s">
        <v>101</v>
      </c>
    </row>
    <row r="120" ht="15">
      <c r="A120" s="112" t="s">
        <v>150</v>
      </c>
    </row>
    <row r="121" ht="15">
      <c r="A121" s="112" t="s">
        <v>151</v>
      </c>
    </row>
    <row r="122" ht="15">
      <c r="A122" s="112" t="s">
        <v>152</v>
      </c>
    </row>
    <row r="123" ht="15">
      <c r="A123" s="112" t="s">
        <v>153</v>
      </c>
    </row>
    <row r="124" ht="15">
      <c r="A124" s="112" t="s">
        <v>154</v>
      </c>
    </row>
    <row r="125" ht="15">
      <c r="A125" s="112" t="s">
        <v>155</v>
      </c>
    </row>
    <row r="126" ht="15">
      <c r="A126" s="112" t="s">
        <v>156</v>
      </c>
    </row>
    <row r="127" ht="15">
      <c r="A127" s="112" t="s">
        <v>157</v>
      </c>
    </row>
    <row r="128" ht="15">
      <c r="A128" s="112" t="s">
        <v>158</v>
      </c>
    </row>
    <row r="129" ht="15">
      <c r="A129" s="112" t="s">
        <v>159</v>
      </c>
    </row>
    <row r="130" ht="15">
      <c r="A130" s="112" t="s">
        <v>160</v>
      </c>
    </row>
    <row r="131" ht="15">
      <c r="A131" s="112" t="s">
        <v>161</v>
      </c>
    </row>
    <row r="132" ht="15">
      <c r="A132" s="112" t="s">
        <v>162</v>
      </c>
    </row>
    <row r="133" ht="15">
      <c r="A133" s="107" t="s">
        <v>163</v>
      </c>
    </row>
    <row r="134" ht="15">
      <c r="A134" s="111" t="s">
        <v>101</v>
      </c>
    </row>
    <row r="135" spans="1:2" ht="15">
      <c r="A135" s="112" t="s">
        <v>474</v>
      </c>
      <c r="B135" s="121"/>
    </row>
    <row r="136" ht="15">
      <c r="A136" s="112" t="s">
        <v>164</v>
      </c>
    </row>
    <row r="137" ht="15">
      <c r="A137" s="112" t="s">
        <v>165</v>
      </c>
    </row>
    <row r="138" ht="15">
      <c r="A138" s="112" t="s">
        <v>111</v>
      </c>
    </row>
    <row r="139" ht="15">
      <c r="A139" s="112" t="s">
        <v>166</v>
      </c>
    </row>
    <row r="140" ht="15">
      <c r="A140" s="112" t="s">
        <v>167</v>
      </c>
    </row>
    <row r="141" ht="15">
      <c r="A141" s="112" t="s">
        <v>168</v>
      </c>
    </row>
    <row r="142" ht="15">
      <c r="A142" s="112" t="s">
        <v>169</v>
      </c>
    </row>
    <row r="143" ht="15">
      <c r="A143" s="112" t="s">
        <v>170</v>
      </c>
    </row>
    <row r="144" ht="15">
      <c r="A144" s="107" t="s">
        <v>171</v>
      </c>
    </row>
    <row r="145" ht="15">
      <c r="A145" s="111" t="s">
        <v>101</v>
      </c>
    </row>
    <row r="146" ht="15">
      <c r="A146" s="112" t="s">
        <v>172</v>
      </c>
    </row>
    <row r="147" ht="15">
      <c r="A147" s="112" t="s">
        <v>173</v>
      </c>
    </row>
    <row r="148" ht="15">
      <c r="A148" s="112" t="s">
        <v>174</v>
      </c>
    </row>
    <row r="149" ht="15">
      <c r="A149" s="112" t="s">
        <v>175</v>
      </c>
    </row>
    <row r="150" ht="15">
      <c r="A150" s="112" t="s">
        <v>176</v>
      </c>
    </row>
    <row r="151" ht="15">
      <c r="A151" s="112" t="s">
        <v>177</v>
      </c>
    </row>
    <row r="152" ht="15">
      <c r="A152" s="112" t="s">
        <v>178</v>
      </c>
    </row>
    <row r="153" ht="15">
      <c r="A153" s="112" t="s">
        <v>179</v>
      </c>
    </row>
    <row r="154" ht="15">
      <c r="A154" s="112" t="s">
        <v>180</v>
      </c>
    </row>
    <row r="155" ht="15">
      <c r="A155" s="107" t="s">
        <v>181</v>
      </c>
    </row>
    <row r="156" ht="15">
      <c r="A156" s="111" t="s">
        <v>101</v>
      </c>
    </row>
    <row r="157" ht="15">
      <c r="A157" s="112" t="s">
        <v>182</v>
      </c>
    </row>
    <row r="158" ht="15">
      <c r="A158" s="112" t="s">
        <v>183</v>
      </c>
    </row>
    <row r="159" ht="15">
      <c r="A159" s="112" t="s">
        <v>184</v>
      </c>
    </row>
    <row r="160" ht="15">
      <c r="A160" s="112" t="s">
        <v>492</v>
      </c>
    </row>
    <row r="161" ht="15">
      <c r="A161" s="112" t="s">
        <v>185</v>
      </c>
    </row>
    <row r="162" ht="15">
      <c r="A162" s="112" t="s">
        <v>186</v>
      </c>
    </row>
    <row r="163" ht="15">
      <c r="A163" s="112" t="s">
        <v>187</v>
      </c>
    </row>
    <row r="164" ht="15">
      <c r="A164" s="112" t="s">
        <v>188</v>
      </c>
    </row>
    <row r="165" ht="15">
      <c r="A165" s="112" t="s">
        <v>189</v>
      </c>
    </row>
    <row r="166" ht="15">
      <c r="A166" s="107" t="s">
        <v>190</v>
      </c>
    </row>
    <row r="167" ht="15">
      <c r="A167" s="111" t="s">
        <v>101</v>
      </c>
    </row>
    <row r="168" spans="1:2" ht="15">
      <c r="A168" s="112" t="s">
        <v>475</v>
      </c>
      <c r="B168" s="121"/>
    </row>
    <row r="169" ht="15">
      <c r="A169" s="112" t="s">
        <v>191</v>
      </c>
    </row>
    <row r="170" ht="15">
      <c r="A170" s="112" t="s">
        <v>192</v>
      </c>
    </row>
    <row r="171" ht="15">
      <c r="A171" s="112" t="s">
        <v>193</v>
      </c>
    </row>
    <row r="172" ht="15">
      <c r="A172" s="112" t="s">
        <v>194</v>
      </c>
    </row>
    <row r="173" ht="15">
      <c r="A173" s="112" t="s">
        <v>195</v>
      </c>
    </row>
    <row r="174" ht="15">
      <c r="A174" s="112" t="s">
        <v>196</v>
      </c>
    </row>
    <row r="175" ht="15">
      <c r="A175" s="112" t="s">
        <v>94</v>
      </c>
    </row>
    <row r="176" spans="1:2" ht="15">
      <c r="A176" s="112" t="s">
        <v>476</v>
      </c>
      <c r="B176" s="121"/>
    </row>
    <row r="177" ht="15">
      <c r="A177" s="112" t="s">
        <v>197</v>
      </c>
    </row>
    <row r="178" ht="15">
      <c r="A178" s="112" t="s">
        <v>198</v>
      </c>
    </row>
    <row r="179" ht="15">
      <c r="A179" s="107" t="s">
        <v>199</v>
      </c>
    </row>
    <row r="180" ht="15">
      <c r="A180" s="111" t="s">
        <v>101</v>
      </c>
    </row>
    <row r="181" ht="15">
      <c r="A181" s="113" t="s">
        <v>200</v>
      </c>
    </row>
    <row r="182" ht="15">
      <c r="A182" s="112" t="s">
        <v>201</v>
      </c>
    </row>
    <row r="183" ht="15">
      <c r="A183" s="112" t="s">
        <v>202</v>
      </c>
    </row>
    <row r="184" ht="15">
      <c r="A184" s="112" t="s">
        <v>203</v>
      </c>
    </row>
    <row r="185" ht="15">
      <c r="A185" s="112" t="s">
        <v>204</v>
      </c>
    </row>
    <row r="186" ht="15">
      <c r="A186" s="112" t="s">
        <v>205</v>
      </c>
    </row>
    <row r="187" ht="15">
      <c r="A187" s="112" t="s">
        <v>206</v>
      </c>
    </row>
    <row r="188" ht="15">
      <c r="A188" s="112" t="s">
        <v>207</v>
      </c>
    </row>
    <row r="189" ht="15">
      <c r="A189" s="107" t="s">
        <v>208</v>
      </c>
    </row>
    <row r="190" ht="15">
      <c r="A190" s="111" t="s">
        <v>209</v>
      </c>
    </row>
    <row r="191" ht="15">
      <c r="A191" s="112" t="s">
        <v>210</v>
      </c>
    </row>
    <row r="192" ht="15">
      <c r="A192" s="112" t="s">
        <v>211</v>
      </c>
    </row>
    <row r="193" ht="15">
      <c r="A193" s="112" t="s">
        <v>212</v>
      </c>
    </row>
    <row r="194" ht="15">
      <c r="A194" s="112" t="s">
        <v>491</v>
      </c>
    </row>
    <row r="195" ht="15">
      <c r="A195" s="112" t="s">
        <v>213</v>
      </c>
    </row>
    <row r="196" ht="15">
      <c r="A196" s="112" t="s">
        <v>214</v>
      </c>
    </row>
    <row r="197" ht="15">
      <c r="A197" s="112" t="s">
        <v>215</v>
      </c>
    </row>
    <row r="198" ht="15">
      <c r="A198" s="112" t="s">
        <v>216</v>
      </c>
    </row>
    <row r="199" ht="15">
      <c r="A199" s="112" t="s">
        <v>217</v>
      </c>
    </row>
    <row r="200" ht="15">
      <c r="A200" s="112" t="s">
        <v>218</v>
      </c>
    </row>
    <row r="201" ht="15">
      <c r="A201" s="112" t="s">
        <v>219</v>
      </c>
    </row>
    <row r="202" ht="15">
      <c r="A202" s="112" t="s">
        <v>220</v>
      </c>
    </row>
    <row r="203" ht="15">
      <c r="A203" s="107" t="s">
        <v>221</v>
      </c>
    </row>
    <row r="204" ht="15">
      <c r="A204" s="111" t="s">
        <v>101</v>
      </c>
    </row>
    <row r="205" ht="15">
      <c r="A205" s="112" t="s">
        <v>222</v>
      </c>
    </row>
    <row r="206" ht="15">
      <c r="A206" s="112" t="s">
        <v>223</v>
      </c>
    </row>
    <row r="207" ht="15">
      <c r="A207" s="112" t="s">
        <v>224</v>
      </c>
    </row>
    <row r="208" ht="15">
      <c r="A208" s="112" t="s">
        <v>225</v>
      </c>
    </row>
    <row r="209" ht="15">
      <c r="A209" s="112" t="s">
        <v>226</v>
      </c>
    </row>
    <row r="210" ht="15">
      <c r="A210" s="112" t="s">
        <v>227</v>
      </c>
    </row>
    <row r="211" ht="15">
      <c r="A211" s="112" t="s">
        <v>228</v>
      </c>
    </row>
    <row r="212" ht="15">
      <c r="A212" s="112" t="s">
        <v>229</v>
      </c>
    </row>
    <row r="213" ht="15">
      <c r="A213" s="112" t="s">
        <v>230</v>
      </c>
    </row>
    <row r="214" ht="15">
      <c r="A214" s="112" t="s">
        <v>231</v>
      </c>
    </row>
    <row r="215" ht="15">
      <c r="A215" s="107" t="s">
        <v>232</v>
      </c>
    </row>
    <row r="216" ht="15">
      <c r="A216" s="111" t="s">
        <v>101</v>
      </c>
    </row>
    <row r="217" ht="15">
      <c r="A217" s="112" t="s">
        <v>233</v>
      </c>
    </row>
    <row r="218" ht="15">
      <c r="A218" s="112" t="s">
        <v>234</v>
      </c>
    </row>
    <row r="219" ht="15">
      <c r="A219" s="112" t="s">
        <v>235</v>
      </c>
    </row>
    <row r="220" ht="15">
      <c r="A220" s="112" t="s">
        <v>494</v>
      </c>
    </row>
    <row r="221" ht="15">
      <c r="A221" s="112" t="s">
        <v>236</v>
      </c>
    </row>
    <row r="222" ht="15">
      <c r="A222" s="112" t="s">
        <v>237</v>
      </c>
    </row>
    <row r="223" ht="15">
      <c r="A223" s="112" t="s">
        <v>238</v>
      </c>
    </row>
    <row r="224" ht="15">
      <c r="A224" s="107" t="s">
        <v>239</v>
      </c>
    </row>
    <row r="225" ht="15">
      <c r="A225" s="111" t="s">
        <v>101</v>
      </c>
    </row>
    <row r="226" ht="15">
      <c r="A226" s="112" t="s">
        <v>240</v>
      </c>
    </row>
    <row r="227" ht="15">
      <c r="A227" s="112" t="s">
        <v>241</v>
      </c>
    </row>
    <row r="228" ht="15">
      <c r="A228" s="112" t="s">
        <v>490</v>
      </c>
    </row>
    <row r="229" ht="15">
      <c r="A229" s="112" t="s">
        <v>242</v>
      </c>
    </row>
    <row r="230" ht="15">
      <c r="A230" s="112" t="s">
        <v>243</v>
      </c>
    </row>
    <row r="231" ht="15">
      <c r="A231" s="112" t="s">
        <v>173</v>
      </c>
    </row>
    <row r="232" ht="15">
      <c r="A232" s="112" t="s">
        <v>244</v>
      </c>
    </row>
    <row r="233" ht="15">
      <c r="A233" s="112" t="s">
        <v>157</v>
      </c>
    </row>
    <row r="234" ht="15">
      <c r="A234" s="112" t="s">
        <v>495</v>
      </c>
    </row>
    <row r="235" ht="15">
      <c r="A235" s="112" t="s">
        <v>245</v>
      </c>
    </row>
    <row r="236" ht="15">
      <c r="A236" s="112" t="s">
        <v>246</v>
      </c>
    </row>
    <row r="237" ht="15">
      <c r="A237" s="112" t="s">
        <v>247</v>
      </c>
    </row>
    <row r="238" ht="15">
      <c r="A238" s="112" t="s">
        <v>248</v>
      </c>
    </row>
    <row r="239" ht="15">
      <c r="A239" s="112" t="s">
        <v>489</v>
      </c>
    </row>
    <row r="240" ht="15">
      <c r="A240" s="112" t="s">
        <v>249</v>
      </c>
    </row>
    <row r="241" ht="15">
      <c r="A241" s="107" t="s">
        <v>250</v>
      </c>
    </row>
    <row r="242" ht="15">
      <c r="A242" s="111" t="s">
        <v>101</v>
      </c>
    </row>
    <row r="243" ht="15">
      <c r="A243" s="112" t="s">
        <v>251</v>
      </c>
    </row>
    <row r="244" ht="15">
      <c r="A244" s="112" t="s">
        <v>252</v>
      </c>
    </row>
    <row r="245" ht="15">
      <c r="A245" s="112" t="s">
        <v>253</v>
      </c>
    </row>
    <row r="246" ht="15">
      <c r="A246" s="107" t="s">
        <v>254</v>
      </c>
    </row>
    <row r="247" ht="15">
      <c r="A247" s="111" t="s">
        <v>101</v>
      </c>
    </row>
    <row r="248" ht="15">
      <c r="A248" s="112" t="s">
        <v>255</v>
      </c>
    </row>
    <row r="249" ht="15">
      <c r="A249" s="112" t="s">
        <v>256</v>
      </c>
    </row>
    <row r="250" ht="15">
      <c r="A250" s="112" t="s">
        <v>257</v>
      </c>
    </row>
    <row r="251" ht="15">
      <c r="A251" s="112" t="s">
        <v>258</v>
      </c>
    </row>
    <row r="252" ht="15">
      <c r="A252" s="112" t="s">
        <v>259</v>
      </c>
    </row>
    <row r="253" ht="15">
      <c r="A253" s="112" t="s">
        <v>260</v>
      </c>
    </row>
    <row r="254" ht="15">
      <c r="A254" s="112" t="s">
        <v>261</v>
      </c>
    </row>
    <row r="255" ht="15">
      <c r="A255" s="112" t="s">
        <v>262</v>
      </c>
    </row>
    <row r="256" ht="15">
      <c r="A256" s="112" t="s">
        <v>263</v>
      </c>
    </row>
    <row r="257" ht="15">
      <c r="A257" s="107" t="s">
        <v>264</v>
      </c>
    </row>
    <row r="258" ht="15">
      <c r="A258" s="111" t="s">
        <v>101</v>
      </c>
    </row>
    <row r="259" ht="15">
      <c r="A259" s="112" t="s">
        <v>265</v>
      </c>
    </row>
    <row r="260" ht="15">
      <c r="A260" s="112" t="s">
        <v>266</v>
      </c>
    </row>
    <row r="261" ht="15">
      <c r="A261" s="112" t="s">
        <v>267</v>
      </c>
    </row>
    <row r="262" ht="15">
      <c r="A262" s="112" t="s">
        <v>268</v>
      </c>
    </row>
    <row r="263" ht="15">
      <c r="A263" s="112" t="s">
        <v>269</v>
      </c>
    </row>
    <row r="264" ht="15">
      <c r="A264" s="112" t="s">
        <v>270</v>
      </c>
    </row>
    <row r="265" ht="15">
      <c r="A265" s="112" t="s">
        <v>271</v>
      </c>
    </row>
    <row r="266" ht="15">
      <c r="A266" s="112" t="s">
        <v>272</v>
      </c>
    </row>
    <row r="267" ht="15">
      <c r="A267" s="107" t="s">
        <v>273</v>
      </c>
    </row>
    <row r="268" ht="15">
      <c r="A268" s="111" t="s">
        <v>101</v>
      </c>
    </row>
    <row r="269" ht="15">
      <c r="A269" s="112" t="s">
        <v>274</v>
      </c>
    </row>
    <row r="270" ht="15">
      <c r="A270" s="112" t="s">
        <v>275</v>
      </c>
    </row>
    <row r="271" ht="15">
      <c r="A271" s="112" t="s">
        <v>276</v>
      </c>
    </row>
    <row r="272" ht="15">
      <c r="A272" s="112" t="s">
        <v>277</v>
      </c>
    </row>
    <row r="273" ht="15">
      <c r="A273" s="112" t="s">
        <v>278</v>
      </c>
    </row>
    <row r="274" ht="15">
      <c r="A274" s="112" t="s">
        <v>279</v>
      </c>
    </row>
    <row r="275" ht="15">
      <c r="A275" s="112" t="s">
        <v>496</v>
      </c>
    </row>
    <row r="276" ht="15">
      <c r="A276" s="112" t="s">
        <v>280</v>
      </c>
    </row>
    <row r="277" ht="15">
      <c r="A277" s="112" t="s">
        <v>281</v>
      </c>
    </row>
    <row r="278" ht="15">
      <c r="A278" s="112" t="s">
        <v>282</v>
      </c>
    </row>
    <row r="279" ht="15">
      <c r="A279" s="112" t="s">
        <v>283</v>
      </c>
    </row>
    <row r="280" ht="15">
      <c r="A280" s="112" t="s">
        <v>284</v>
      </c>
    </row>
    <row r="281" ht="15">
      <c r="A281" s="112" t="s">
        <v>285</v>
      </c>
    </row>
    <row r="282" ht="15">
      <c r="A282" s="107" t="s">
        <v>286</v>
      </c>
    </row>
    <row r="283" ht="15">
      <c r="A283" s="111" t="s">
        <v>101</v>
      </c>
    </row>
    <row r="284" ht="15">
      <c r="A284" s="112" t="s">
        <v>481</v>
      </c>
    </row>
    <row r="285" ht="15">
      <c r="A285" s="112" t="s">
        <v>287</v>
      </c>
    </row>
    <row r="286" ht="15">
      <c r="A286" s="112" t="s">
        <v>288</v>
      </c>
    </row>
    <row r="287" ht="15">
      <c r="A287" s="112" t="s">
        <v>289</v>
      </c>
    </row>
    <row r="288" ht="15">
      <c r="A288" s="112" t="s">
        <v>290</v>
      </c>
    </row>
    <row r="289" ht="15">
      <c r="A289" s="112" t="s">
        <v>291</v>
      </c>
    </row>
    <row r="290" ht="15">
      <c r="A290" s="112" t="s">
        <v>292</v>
      </c>
    </row>
    <row r="291" ht="15">
      <c r="A291" s="107" t="s">
        <v>293</v>
      </c>
    </row>
    <row r="292" ht="15">
      <c r="A292" s="111" t="s">
        <v>101</v>
      </c>
    </row>
    <row r="293" ht="15">
      <c r="A293" s="112" t="s">
        <v>294</v>
      </c>
    </row>
    <row r="294" ht="15">
      <c r="A294" s="112" t="s">
        <v>295</v>
      </c>
    </row>
    <row r="295" ht="15">
      <c r="A295" s="112" t="s">
        <v>296</v>
      </c>
    </row>
    <row r="296" ht="15">
      <c r="A296" s="112" t="s">
        <v>297</v>
      </c>
    </row>
    <row r="297" ht="15">
      <c r="A297" s="112" t="s">
        <v>298</v>
      </c>
    </row>
    <row r="298" ht="15">
      <c r="A298" s="112" t="s">
        <v>299</v>
      </c>
    </row>
    <row r="299" ht="15">
      <c r="A299" s="112" t="s">
        <v>488</v>
      </c>
    </row>
    <row r="300" ht="15">
      <c r="A300" s="112" t="s">
        <v>300</v>
      </c>
    </row>
    <row r="301" ht="15">
      <c r="A301" s="112" t="s">
        <v>301</v>
      </c>
    </row>
    <row r="302" ht="15">
      <c r="A302" s="107" t="s">
        <v>302</v>
      </c>
    </row>
    <row r="303" ht="15">
      <c r="A303" s="111" t="s">
        <v>101</v>
      </c>
    </row>
    <row r="304" ht="15">
      <c r="A304" s="112" t="s">
        <v>303</v>
      </c>
    </row>
    <row r="305" ht="15">
      <c r="A305" s="112" t="s">
        <v>304</v>
      </c>
    </row>
    <row r="306" ht="15">
      <c r="A306" s="112" t="s">
        <v>305</v>
      </c>
    </row>
    <row r="307" ht="15">
      <c r="A307" s="112" t="s">
        <v>306</v>
      </c>
    </row>
    <row r="308" ht="15">
      <c r="A308" s="112" t="s">
        <v>307</v>
      </c>
    </row>
    <row r="309" ht="15">
      <c r="A309" s="112" t="s">
        <v>308</v>
      </c>
    </row>
    <row r="310" ht="15">
      <c r="A310" s="112" t="s">
        <v>309</v>
      </c>
    </row>
    <row r="311" ht="15">
      <c r="A311" s="107" t="s">
        <v>310</v>
      </c>
    </row>
    <row r="312" ht="15">
      <c r="A312" s="111" t="s">
        <v>101</v>
      </c>
    </row>
    <row r="313" ht="15">
      <c r="A313" s="112" t="s">
        <v>311</v>
      </c>
    </row>
    <row r="314" ht="15">
      <c r="A314" s="112" t="s">
        <v>312</v>
      </c>
    </row>
    <row r="315" ht="15">
      <c r="A315" s="112" t="s">
        <v>313</v>
      </c>
    </row>
    <row r="316" ht="15">
      <c r="A316" s="112" t="s">
        <v>314</v>
      </c>
    </row>
    <row r="317" ht="15">
      <c r="A317" s="112" t="s">
        <v>315</v>
      </c>
    </row>
    <row r="318" ht="15">
      <c r="A318" s="112" t="s">
        <v>316</v>
      </c>
    </row>
    <row r="319" ht="15">
      <c r="A319" s="112" t="s">
        <v>236</v>
      </c>
    </row>
    <row r="320" ht="15">
      <c r="A320" s="112" t="s">
        <v>317</v>
      </c>
    </row>
    <row r="321" ht="15">
      <c r="A321" s="112" t="s">
        <v>318</v>
      </c>
    </row>
    <row r="322" ht="15">
      <c r="A322" s="112" t="s">
        <v>319</v>
      </c>
    </row>
    <row r="323" ht="15">
      <c r="A323" s="112" t="s">
        <v>320</v>
      </c>
    </row>
    <row r="324" ht="15">
      <c r="A324" s="112" t="s">
        <v>321</v>
      </c>
    </row>
    <row r="325" ht="15">
      <c r="A325" s="112" t="s">
        <v>322</v>
      </c>
    </row>
    <row r="326" ht="15">
      <c r="A326" s="112" t="s">
        <v>323</v>
      </c>
    </row>
    <row r="327" ht="15">
      <c r="A327" s="112" t="s">
        <v>324</v>
      </c>
    </row>
    <row r="328" ht="15">
      <c r="A328" s="112" t="s">
        <v>325</v>
      </c>
    </row>
    <row r="329" ht="15">
      <c r="A329" s="112" t="s">
        <v>326</v>
      </c>
    </row>
    <row r="330" ht="15">
      <c r="A330" s="112" t="s">
        <v>327</v>
      </c>
    </row>
    <row r="331" ht="15">
      <c r="A331" s="107" t="s">
        <v>328</v>
      </c>
    </row>
    <row r="332" ht="15">
      <c r="A332" s="111" t="s">
        <v>101</v>
      </c>
    </row>
    <row r="333" ht="15">
      <c r="A333" s="112" t="s">
        <v>71</v>
      </c>
    </row>
    <row r="334" ht="15">
      <c r="A334" s="112" t="s">
        <v>265</v>
      </c>
    </row>
    <row r="335" ht="15">
      <c r="A335" s="112" t="s">
        <v>329</v>
      </c>
    </row>
    <row r="336" ht="15">
      <c r="A336" s="112" t="s">
        <v>330</v>
      </c>
    </row>
    <row r="337" ht="15">
      <c r="A337" s="112" t="s">
        <v>331</v>
      </c>
    </row>
    <row r="338" ht="15">
      <c r="A338" s="112" t="s">
        <v>332</v>
      </c>
    </row>
    <row r="339" ht="15">
      <c r="A339" s="112" t="s">
        <v>333</v>
      </c>
    </row>
    <row r="340" ht="15">
      <c r="A340" s="107" t="s">
        <v>334</v>
      </c>
    </row>
    <row r="341" ht="15">
      <c r="A341" s="111" t="s">
        <v>101</v>
      </c>
    </row>
    <row r="342" ht="15">
      <c r="A342" s="112" t="s">
        <v>265</v>
      </c>
    </row>
    <row r="343" ht="15">
      <c r="A343" s="112" t="s">
        <v>335</v>
      </c>
    </row>
    <row r="344" ht="15">
      <c r="A344" s="112" t="s">
        <v>336</v>
      </c>
    </row>
    <row r="345" ht="15">
      <c r="A345" s="112" t="s">
        <v>497</v>
      </c>
    </row>
    <row r="346" ht="15">
      <c r="A346" s="112" t="s">
        <v>337</v>
      </c>
    </row>
    <row r="347" ht="15">
      <c r="A347" s="112" t="s">
        <v>338</v>
      </c>
    </row>
    <row r="348" ht="15">
      <c r="A348" s="112" t="s">
        <v>339</v>
      </c>
    </row>
    <row r="349" ht="15">
      <c r="A349" s="112" t="s">
        <v>340</v>
      </c>
    </row>
    <row r="350" ht="15">
      <c r="A350" s="112" t="s">
        <v>341</v>
      </c>
    </row>
    <row r="351" ht="15">
      <c r="A351" s="112" t="s">
        <v>342</v>
      </c>
    </row>
    <row r="352" ht="15">
      <c r="A352" s="112" t="s">
        <v>343</v>
      </c>
    </row>
    <row r="353" ht="15">
      <c r="A353" s="112" t="s">
        <v>344</v>
      </c>
    </row>
    <row r="354" ht="15">
      <c r="A354" s="107" t="s">
        <v>345</v>
      </c>
    </row>
    <row r="355" ht="15">
      <c r="A355" s="111" t="s">
        <v>101</v>
      </c>
    </row>
    <row r="356" ht="15">
      <c r="A356" s="112" t="s">
        <v>346</v>
      </c>
    </row>
    <row r="357" ht="15">
      <c r="A357" s="112" t="s">
        <v>347</v>
      </c>
    </row>
    <row r="358" ht="15">
      <c r="A358" s="112" t="s">
        <v>348</v>
      </c>
    </row>
    <row r="359" ht="15">
      <c r="A359" s="112" t="s">
        <v>349</v>
      </c>
    </row>
    <row r="360" ht="15">
      <c r="A360" s="112" t="s">
        <v>350</v>
      </c>
    </row>
    <row r="361" ht="15">
      <c r="A361" s="112" t="s">
        <v>351</v>
      </c>
    </row>
    <row r="362" ht="15">
      <c r="A362" s="112" t="s">
        <v>352</v>
      </c>
    </row>
    <row r="363" ht="15">
      <c r="A363" s="112" t="s">
        <v>353</v>
      </c>
    </row>
    <row r="364" ht="15">
      <c r="A364" s="112" t="s">
        <v>354</v>
      </c>
    </row>
    <row r="365" ht="15">
      <c r="A365" s="112" t="s">
        <v>355</v>
      </c>
    </row>
    <row r="366" ht="15">
      <c r="A366" s="112" t="s">
        <v>356</v>
      </c>
    </row>
    <row r="367" ht="15">
      <c r="A367" s="107" t="s">
        <v>357</v>
      </c>
    </row>
    <row r="368" ht="15">
      <c r="A368" s="111" t="s">
        <v>101</v>
      </c>
    </row>
    <row r="369" ht="15">
      <c r="A369" s="113" t="s">
        <v>358</v>
      </c>
    </row>
    <row r="370" ht="15">
      <c r="A370" s="113" t="s">
        <v>156</v>
      </c>
    </row>
    <row r="371" ht="15">
      <c r="A371" s="113" t="s">
        <v>359</v>
      </c>
    </row>
    <row r="372" ht="15">
      <c r="A372" s="113" t="s">
        <v>360</v>
      </c>
    </row>
    <row r="373" ht="15">
      <c r="A373" s="113" t="s">
        <v>361</v>
      </c>
    </row>
    <row r="374" ht="15">
      <c r="A374" s="113" t="s">
        <v>362</v>
      </c>
    </row>
    <row r="375" ht="15">
      <c r="A375" s="113" t="s">
        <v>363</v>
      </c>
    </row>
    <row r="376" ht="15">
      <c r="A376" s="113" t="s">
        <v>364</v>
      </c>
    </row>
    <row r="377" ht="15">
      <c r="A377" s="113" t="s">
        <v>365</v>
      </c>
    </row>
    <row r="378" ht="15">
      <c r="A378" s="107" t="s">
        <v>366</v>
      </c>
    </row>
    <row r="379" ht="15">
      <c r="A379" s="111" t="s">
        <v>101</v>
      </c>
    </row>
    <row r="380" ht="15">
      <c r="A380" s="112" t="s">
        <v>367</v>
      </c>
    </row>
    <row r="381" ht="15">
      <c r="A381" s="112" t="s">
        <v>368</v>
      </c>
    </row>
    <row r="382" ht="15">
      <c r="A382" s="112" t="s">
        <v>482</v>
      </c>
    </row>
    <row r="383" ht="15">
      <c r="A383" s="112" t="s">
        <v>369</v>
      </c>
    </row>
    <row r="384" ht="15">
      <c r="A384" s="112" t="s">
        <v>236</v>
      </c>
    </row>
    <row r="385" ht="15">
      <c r="A385" s="112" t="s">
        <v>370</v>
      </c>
    </row>
    <row r="386" ht="15">
      <c r="A386" s="112" t="s">
        <v>371</v>
      </c>
    </row>
    <row r="387" ht="15">
      <c r="A387" s="112" t="s">
        <v>487</v>
      </c>
    </row>
    <row r="388" ht="15">
      <c r="A388" s="112" t="s">
        <v>372</v>
      </c>
    </row>
    <row r="389" ht="15">
      <c r="A389" s="112" t="s">
        <v>373</v>
      </c>
    </row>
    <row r="390" ht="15">
      <c r="A390" s="107" t="s">
        <v>374</v>
      </c>
    </row>
    <row r="391" ht="15">
      <c r="A391" s="111" t="s">
        <v>101</v>
      </c>
    </row>
    <row r="392" ht="15">
      <c r="A392" s="112" t="s">
        <v>375</v>
      </c>
    </row>
    <row r="393" ht="15">
      <c r="A393" s="112" t="s">
        <v>376</v>
      </c>
    </row>
    <row r="394" ht="15">
      <c r="A394" s="112" t="s">
        <v>304</v>
      </c>
    </row>
    <row r="395" ht="15">
      <c r="A395" s="112" t="s">
        <v>227</v>
      </c>
    </row>
    <row r="396" ht="15">
      <c r="A396" s="112" t="s">
        <v>377</v>
      </c>
    </row>
    <row r="397" ht="15">
      <c r="A397" s="112" t="s">
        <v>378</v>
      </c>
    </row>
    <row r="398" ht="15">
      <c r="A398" s="112" t="s">
        <v>228</v>
      </c>
    </row>
    <row r="399" ht="15">
      <c r="A399" s="112" t="s">
        <v>379</v>
      </c>
    </row>
    <row r="400" spans="1:2" ht="15">
      <c r="A400" s="112" t="s">
        <v>477</v>
      </c>
      <c r="B400" s="121"/>
    </row>
    <row r="401" ht="15">
      <c r="A401" s="112" t="s">
        <v>380</v>
      </c>
    </row>
    <row r="402" ht="15">
      <c r="A402" s="107" t="s">
        <v>381</v>
      </c>
    </row>
    <row r="403" ht="15">
      <c r="A403" s="111" t="s">
        <v>101</v>
      </c>
    </row>
    <row r="404" ht="15">
      <c r="A404" s="112" t="s">
        <v>382</v>
      </c>
    </row>
    <row r="405" ht="15">
      <c r="A405" s="112" t="s">
        <v>483</v>
      </c>
    </row>
    <row r="406" ht="15">
      <c r="A406" s="112" t="s">
        <v>484</v>
      </c>
    </row>
    <row r="407" ht="15">
      <c r="A407" s="112" t="s">
        <v>383</v>
      </c>
    </row>
    <row r="408" ht="15">
      <c r="A408" s="112" t="s">
        <v>196</v>
      </c>
    </row>
    <row r="409" ht="15">
      <c r="A409" s="112" t="s">
        <v>384</v>
      </c>
    </row>
    <row r="410" ht="15">
      <c r="A410" s="107" t="s">
        <v>385</v>
      </c>
    </row>
    <row r="411" ht="15">
      <c r="A411" s="111" t="s">
        <v>101</v>
      </c>
    </row>
    <row r="412" ht="15">
      <c r="A412" s="112" t="s">
        <v>367</v>
      </c>
    </row>
    <row r="413" ht="15">
      <c r="A413" s="112" t="s">
        <v>386</v>
      </c>
    </row>
    <row r="414" ht="15">
      <c r="A414" s="112" t="s">
        <v>387</v>
      </c>
    </row>
    <row r="415" ht="15">
      <c r="A415" s="112" t="s">
        <v>388</v>
      </c>
    </row>
    <row r="416" ht="15">
      <c r="A416" s="112" t="s">
        <v>389</v>
      </c>
    </row>
    <row r="417" ht="15">
      <c r="A417" s="112" t="s">
        <v>187</v>
      </c>
    </row>
    <row r="418" ht="15">
      <c r="A418" s="112" t="s">
        <v>390</v>
      </c>
    </row>
    <row r="419" ht="15">
      <c r="A419" s="112" t="s">
        <v>391</v>
      </c>
    </row>
    <row r="420" ht="15">
      <c r="A420" s="112" t="s">
        <v>486</v>
      </c>
    </row>
    <row r="421" ht="15">
      <c r="A421" s="112" t="s">
        <v>392</v>
      </c>
    </row>
    <row r="422" ht="15">
      <c r="A422" s="112" t="s">
        <v>393</v>
      </c>
    </row>
    <row r="423" ht="15">
      <c r="A423" s="114" t="s">
        <v>394</v>
      </c>
    </row>
    <row r="424" ht="15">
      <c r="A424" s="111" t="s">
        <v>101</v>
      </c>
    </row>
    <row r="425" ht="15">
      <c r="A425" s="112" t="s">
        <v>395</v>
      </c>
    </row>
    <row r="426" ht="15">
      <c r="A426" s="112" t="s">
        <v>396</v>
      </c>
    </row>
    <row r="427" ht="15">
      <c r="A427" s="112" t="s">
        <v>397</v>
      </c>
    </row>
    <row r="428" ht="15">
      <c r="A428" s="112" t="s">
        <v>398</v>
      </c>
    </row>
    <row r="429" ht="15">
      <c r="A429" s="112" t="s">
        <v>399</v>
      </c>
    </row>
    <row r="430" ht="15">
      <c r="A430" s="112" t="s">
        <v>400</v>
      </c>
    </row>
    <row r="431" ht="15">
      <c r="A431" s="112" t="s">
        <v>401</v>
      </c>
    </row>
    <row r="432" ht="15">
      <c r="A432" s="112" t="s">
        <v>498</v>
      </c>
    </row>
    <row r="433" ht="15">
      <c r="A433" s="112" t="s">
        <v>402</v>
      </c>
    </row>
    <row r="434" ht="15">
      <c r="A434" s="112" t="s">
        <v>403</v>
      </c>
    </row>
    <row r="435" ht="15">
      <c r="A435" s="107" t="s">
        <v>404</v>
      </c>
    </row>
    <row r="436" ht="15">
      <c r="A436" s="111" t="s">
        <v>101</v>
      </c>
    </row>
    <row r="437" ht="15">
      <c r="A437" s="112" t="s">
        <v>405</v>
      </c>
    </row>
    <row r="438" ht="15">
      <c r="A438" s="112" t="s">
        <v>406</v>
      </c>
    </row>
    <row r="439" ht="15">
      <c r="A439" s="112" t="s">
        <v>407</v>
      </c>
    </row>
    <row r="440" ht="15">
      <c r="A440" s="107" t="s">
        <v>408</v>
      </c>
    </row>
    <row r="441" ht="15">
      <c r="A441" s="111" t="s">
        <v>101</v>
      </c>
    </row>
    <row r="442" ht="15">
      <c r="A442" s="115" t="s">
        <v>409</v>
      </c>
    </row>
    <row r="443" ht="15">
      <c r="A443" s="115" t="s">
        <v>410</v>
      </c>
    </row>
    <row r="444" ht="15">
      <c r="A444" s="115" t="s">
        <v>411</v>
      </c>
    </row>
    <row r="445" ht="15">
      <c r="A445" s="115" t="s">
        <v>412</v>
      </c>
    </row>
    <row r="446" ht="15">
      <c r="A446" s="115" t="s">
        <v>413</v>
      </c>
    </row>
    <row r="447" ht="15">
      <c r="A447" s="115" t="s">
        <v>414</v>
      </c>
    </row>
    <row r="448" ht="15">
      <c r="A448" s="115" t="s">
        <v>415</v>
      </c>
    </row>
    <row r="449" spans="1:2" ht="15">
      <c r="A449" s="115" t="s">
        <v>478</v>
      </c>
      <c r="B449" s="121"/>
    </row>
    <row r="450" ht="15">
      <c r="A450" s="115" t="s">
        <v>416</v>
      </c>
    </row>
    <row r="451" ht="15">
      <c r="A451" s="115" t="s">
        <v>417</v>
      </c>
    </row>
    <row r="452" ht="15">
      <c r="A452" s="107" t="s">
        <v>418</v>
      </c>
    </row>
    <row r="453" ht="15">
      <c r="A453" s="111" t="s">
        <v>101</v>
      </c>
    </row>
    <row r="454" ht="15">
      <c r="A454" s="112" t="s">
        <v>419</v>
      </c>
    </row>
    <row r="455" ht="15">
      <c r="A455" s="112" t="s">
        <v>420</v>
      </c>
    </row>
    <row r="456" ht="15">
      <c r="A456" s="112" t="s">
        <v>421</v>
      </c>
    </row>
    <row r="457" ht="15">
      <c r="A457" s="112" t="s">
        <v>499</v>
      </c>
    </row>
    <row r="458" ht="15">
      <c r="A458" s="112" t="s">
        <v>422</v>
      </c>
    </row>
    <row r="459" ht="15">
      <c r="A459" s="112" t="s">
        <v>423</v>
      </c>
    </row>
    <row r="460" ht="15">
      <c r="A460" s="112" t="s">
        <v>424</v>
      </c>
    </row>
    <row r="461" ht="15">
      <c r="A461" s="112" t="s">
        <v>425</v>
      </c>
    </row>
    <row r="462" ht="15">
      <c r="A462" s="112" t="s">
        <v>426</v>
      </c>
    </row>
    <row r="463" ht="15">
      <c r="A463" s="112" t="s">
        <v>427</v>
      </c>
    </row>
    <row r="464" ht="15">
      <c r="A464" s="112" t="s">
        <v>428</v>
      </c>
    </row>
    <row r="465" ht="15">
      <c r="A465" s="107" t="s">
        <v>429</v>
      </c>
    </row>
    <row r="466" ht="15">
      <c r="A466" s="111" t="s">
        <v>101</v>
      </c>
    </row>
    <row r="467" ht="15">
      <c r="A467" s="112" t="s">
        <v>430</v>
      </c>
    </row>
    <row r="468" ht="15">
      <c r="A468" s="112" t="s">
        <v>431</v>
      </c>
    </row>
    <row r="469" ht="15">
      <c r="A469" s="112" t="s">
        <v>306</v>
      </c>
    </row>
    <row r="470" ht="15">
      <c r="A470" s="112" t="s">
        <v>432</v>
      </c>
    </row>
    <row r="471" ht="15">
      <c r="A471" s="112" t="s">
        <v>433</v>
      </c>
    </row>
    <row r="472" ht="15">
      <c r="A472" s="112" t="s">
        <v>434</v>
      </c>
    </row>
    <row r="473" ht="15">
      <c r="A473" s="112" t="s">
        <v>435</v>
      </c>
    </row>
    <row r="474" ht="15">
      <c r="A474" s="112" t="s">
        <v>500</v>
      </c>
    </row>
    <row r="475" ht="15">
      <c r="A475" s="107" t="s">
        <v>436</v>
      </c>
    </row>
    <row r="476" ht="15">
      <c r="A476" s="111" t="s">
        <v>101</v>
      </c>
    </row>
    <row r="477" ht="15">
      <c r="A477" s="112" t="s">
        <v>203</v>
      </c>
    </row>
    <row r="478" ht="15">
      <c r="A478" s="112" t="s">
        <v>437</v>
      </c>
    </row>
    <row r="479" ht="15">
      <c r="A479" s="112" t="s">
        <v>245</v>
      </c>
    </row>
    <row r="480" ht="15">
      <c r="A480" s="112" t="s">
        <v>438</v>
      </c>
    </row>
    <row r="481" ht="15">
      <c r="A481" s="112" t="s">
        <v>439</v>
      </c>
    </row>
    <row r="482" ht="15">
      <c r="A482" s="112" t="s">
        <v>440</v>
      </c>
    </row>
    <row r="483" ht="15">
      <c r="A483" s="112" t="s">
        <v>441</v>
      </c>
    </row>
    <row r="484" ht="15">
      <c r="A484" s="112" t="s">
        <v>442</v>
      </c>
    </row>
    <row r="485" ht="15">
      <c r="A485" s="112" t="s">
        <v>393</v>
      </c>
    </row>
    <row r="486" ht="15">
      <c r="A486" s="107" t="s">
        <v>443</v>
      </c>
    </row>
    <row r="487" ht="15">
      <c r="A487" s="111" t="s">
        <v>101</v>
      </c>
    </row>
    <row r="488" ht="15">
      <c r="A488" s="112" t="s">
        <v>202</v>
      </c>
    </row>
    <row r="489" ht="15">
      <c r="A489" s="112" t="s">
        <v>444</v>
      </c>
    </row>
    <row r="490" ht="15">
      <c r="A490" s="112" t="s">
        <v>445</v>
      </c>
    </row>
    <row r="491" ht="15">
      <c r="A491" s="112" t="s">
        <v>446</v>
      </c>
    </row>
    <row r="492" ht="15">
      <c r="A492" s="112" t="s">
        <v>447</v>
      </c>
    </row>
    <row r="493" ht="15">
      <c r="A493" s="112" t="s">
        <v>448</v>
      </c>
    </row>
    <row r="494" ht="15">
      <c r="A494" s="112" t="s">
        <v>501</v>
      </c>
    </row>
    <row r="495" ht="15">
      <c r="A495" s="116" t="s">
        <v>449</v>
      </c>
    </row>
    <row r="496" ht="15">
      <c r="A496" s="111" t="s">
        <v>101</v>
      </c>
    </row>
    <row r="497" ht="15">
      <c r="A497" s="112" t="s">
        <v>450</v>
      </c>
    </row>
    <row r="498" ht="15">
      <c r="A498" s="112" t="s">
        <v>184</v>
      </c>
    </row>
    <row r="499" ht="15">
      <c r="A499" s="112" t="s">
        <v>451</v>
      </c>
    </row>
    <row r="500" ht="15">
      <c r="A500" s="112" t="s">
        <v>196</v>
      </c>
    </row>
    <row r="501" ht="15">
      <c r="A501" s="112" t="s">
        <v>452</v>
      </c>
    </row>
    <row r="502" ht="15">
      <c r="A502" s="112" t="s">
        <v>453</v>
      </c>
    </row>
    <row r="503" ht="15">
      <c r="A503" s="112" t="s">
        <v>454</v>
      </c>
    </row>
    <row r="504" ht="15">
      <c r="A504" s="112" t="s">
        <v>455</v>
      </c>
    </row>
    <row r="505" ht="15">
      <c r="A505" s="112" t="s">
        <v>456</v>
      </c>
    </row>
    <row r="506" ht="15">
      <c r="A506" s="112" t="s">
        <v>457</v>
      </c>
    </row>
    <row r="507" ht="15">
      <c r="A507" s="112" t="s">
        <v>458</v>
      </c>
    </row>
    <row r="508" ht="15">
      <c r="A508" s="112" t="s">
        <v>459</v>
      </c>
    </row>
    <row r="509" ht="15">
      <c r="A509" s="112" t="s">
        <v>460</v>
      </c>
    </row>
    <row r="510" ht="15">
      <c r="A510" s="112" t="s">
        <v>461</v>
      </c>
    </row>
    <row r="511" ht="15">
      <c r="A511" s="107" t="s">
        <v>462</v>
      </c>
    </row>
    <row r="512" ht="15">
      <c r="A512" s="111" t="s">
        <v>101</v>
      </c>
    </row>
    <row r="513" ht="15">
      <c r="A513" s="112" t="s">
        <v>463</v>
      </c>
    </row>
    <row r="514" ht="15">
      <c r="A514" s="112" t="s">
        <v>464</v>
      </c>
    </row>
    <row r="515" ht="15">
      <c r="A515" s="112" t="s">
        <v>485</v>
      </c>
    </row>
    <row r="516" ht="15">
      <c r="A516" s="112" t="s">
        <v>465</v>
      </c>
    </row>
    <row r="517" ht="15">
      <c r="A517" s="112" t="s">
        <v>202</v>
      </c>
    </row>
    <row r="518" ht="15">
      <c r="A518" s="112" t="s">
        <v>466</v>
      </c>
    </row>
    <row r="519" ht="15">
      <c r="A519" s="112" t="s">
        <v>467</v>
      </c>
    </row>
    <row r="520" ht="15">
      <c r="A520" s="112" t="s">
        <v>468</v>
      </c>
    </row>
    <row r="521" ht="15">
      <c r="A521" s="112" t="s">
        <v>469</v>
      </c>
    </row>
    <row r="522" ht="15">
      <c r="A522" s="117"/>
    </row>
    <row r="523" ht="15">
      <c r="A523" s="117"/>
    </row>
    <row r="524" ht="15">
      <c r="A524" s="117"/>
    </row>
    <row r="525" ht="15">
      <c r="A525" s="117"/>
    </row>
    <row r="526" ht="15">
      <c r="A526" s="1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Dep., 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STREAKE</dc:creator>
  <cp:keywords/>
  <dc:description/>
  <cp:lastModifiedBy>user</cp:lastModifiedBy>
  <cp:lastPrinted>2020-09-11T06:33:11Z</cp:lastPrinted>
  <dcterms:created xsi:type="dcterms:W3CDTF">2004-03-10T12:49:19Z</dcterms:created>
  <dcterms:modified xsi:type="dcterms:W3CDTF">2020-09-11T12:34:58Z</dcterms:modified>
  <cp:category/>
  <cp:version/>
  <cp:contentType/>
  <cp:contentStatus/>
</cp:coreProperties>
</file>